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12.xml" ContentType="application/vnd.openxmlformats-officedocument.spreadsheetml.comments+xml"/>
  <Override PartName="/xl/drawings/drawing27.xml" ContentType="application/vnd.openxmlformats-officedocument.drawing+xml"/>
  <Override PartName="/xl/comments13.xml" ContentType="application/vnd.openxmlformats-officedocument.spreadsheetml.comments+xml"/>
  <Override PartName="/xl/drawings/drawing28.xml" ContentType="application/vnd.openxmlformats-officedocument.drawing+xml"/>
  <Override PartName="/xl/comments14.xml" ContentType="application/vnd.openxmlformats-officedocument.spreadsheetml.comments+xml"/>
  <Override PartName="/xl/drawings/drawing29.xml" ContentType="application/vnd.openxmlformats-officedocument.drawing+xml"/>
  <Override PartName="/xl/comments15.xml" ContentType="application/vnd.openxmlformats-officedocument.spreadsheetml.comments+xml"/>
  <Override PartName="/xl/drawings/drawing30.xml" ContentType="application/vnd.openxmlformats-officedocument.drawing+xml"/>
  <Override PartName="/xl/comments16.xml" ContentType="application/vnd.openxmlformats-officedocument.spreadsheetml.comments+xml"/>
  <Override PartName="/xl/drawings/drawing31.xml" ContentType="application/vnd.openxmlformats-officedocument.drawing+xml"/>
  <Override PartName="/xl/comments17.xml" ContentType="application/vnd.openxmlformats-officedocument.spreadsheetml.comment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8.xml" ContentType="application/vnd.openxmlformats-officedocument.spreadsheetml.comments+xml"/>
  <Override PartName="/xl/drawings/drawing34.xml" ContentType="application/vnd.openxmlformats-officedocument.drawing+xml"/>
  <Override PartName="/xl/comments19.xml" ContentType="application/vnd.openxmlformats-officedocument.spreadsheetml.comments+xml"/>
  <Override PartName="/xl/drawings/drawing35.xml" ContentType="application/vnd.openxmlformats-officedocument.drawing+xml"/>
  <Override PartName="/xl/comments20.xml" ContentType="application/vnd.openxmlformats-officedocument.spreadsheetml.comments+xml"/>
  <Override PartName="/xl/drawings/drawing36.xml" ContentType="application/vnd.openxmlformats-officedocument.drawing+xml"/>
  <Override PartName="/xl/comments21.xml" ContentType="application/vnd.openxmlformats-officedocument.spreadsheetml.comments+xml"/>
  <Override PartName="/xl/drawings/drawing37.xml" ContentType="application/vnd.openxmlformats-officedocument.drawing+xml"/>
  <Override PartName="/xl/comments22.xml" ContentType="application/vnd.openxmlformats-officedocument.spreadsheetml.comment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omments23.xml" ContentType="application/vnd.openxmlformats-officedocument.spreadsheetml.comments+xml"/>
  <Override PartName="/xl/drawings/drawing40.xml" ContentType="application/vnd.openxmlformats-officedocument.drawing+xml"/>
  <Override PartName="/xl/comments24.xml" ContentType="application/vnd.openxmlformats-officedocument.spreadsheetml.comments+xml"/>
  <Override PartName="/xl/drawings/drawing41.xml" ContentType="application/vnd.openxmlformats-officedocument.drawing+xml"/>
  <Override PartName="/xl/comments25.xml" ContentType="application/vnd.openxmlformats-officedocument.spreadsheetml.comments+xml"/>
  <Override PartName="/xl/drawings/drawing42.xml" ContentType="application/vnd.openxmlformats-officedocument.drawing+xml"/>
  <Override PartName="/xl/comments26.xml" ContentType="application/vnd.openxmlformats-officedocument.spreadsheetml.comments+xml"/>
  <Override PartName="/xl/drawings/drawing43.xml" ContentType="application/vnd.openxmlformats-officedocument.drawing+xml"/>
  <Override PartName="/xl/comments27.xml" ContentType="application/vnd.openxmlformats-officedocument.spreadsheetml.comments+xml"/>
  <Override PartName="/xl/drawings/drawing44.xml" ContentType="application/vnd.openxmlformats-officedocument.drawing+xml"/>
  <Override PartName="/xl/comments28.xml" ContentType="application/vnd.openxmlformats-officedocument.spreadsheetml.comments+xml"/>
  <Override PartName="/xl/drawings/drawing45.xml" ContentType="application/vnd.openxmlformats-officedocument.drawing+xml"/>
  <Override PartName="/xl/comments29.xml" ContentType="application/vnd.openxmlformats-officedocument.spreadsheetml.comment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omments30.xml" ContentType="application/vnd.openxmlformats-officedocument.spreadsheetml.comments+xml"/>
  <Override PartName="/xl/drawings/drawing48.xml" ContentType="application/vnd.openxmlformats-officedocument.drawing+xml"/>
  <Override PartName="/xl/comments31.xml" ContentType="application/vnd.openxmlformats-officedocument.spreadsheetml.comments+xml"/>
  <Override PartName="/xl/drawings/drawing49.xml" ContentType="application/vnd.openxmlformats-officedocument.drawing+xml"/>
  <Override PartName="/xl/comments32.xml" ContentType="application/vnd.openxmlformats-officedocument.spreadsheetml.comments+xml"/>
  <Override PartName="/xl/drawings/drawing50.xml" ContentType="application/vnd.openxmlformats-officedocument.drawing+xml"/>
  <Override PartName="/xl/comments33.xml" ContentType="application/vnd.openxmlformats-officedocument.spreadsheetml.comments+xml"/>
  <Override PartName="/xl/drawings/drawing51.xml" ContentType="application/vnd.openxmlformats-officedocument.drawing+xml"/>
  <Override PartName="/xl/comments34.xml" ContentType="application/vnd.openxmlformats-officedocument.spreadsheetml.comments+xml"/>
  <Override PartName="/xl/drawings/drawing52.xml" ContentType="application/vnd.openxmlformats-officedocument.drawing+xml"/>
  <Override PartName="/xl/comments35.xml" ContentType="application/vnd.openxmlformats-officedocument.spreadsheetml.comments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6605" windowHeight="9435" tabRatio="944" activeTab="1"/>
  </bookViews>
  <sheets>
    <sheet name="ВВЕДЕНИЕ" sheetId="1" r:id="rId1"/>
    <sheet name="Декларация" sheetId="2" r:id="rId2"/>
    <sheet name="100.00.001" sheetId="68" r:id="rId3"/>
    <sheet name="100.00.002" sheetId="7" r:id="rId4"/>
    <sheet name="100.00.003" sheetId="8" r:id="rId5"/>
    <sheet name="100.00.004" sheetId="9" r:id="rId6"/>
    <sheet name="100.00.007" sheetId="10" r:id="rId7"/>
    <sheet name="100.00.008" sheetId="11" r:id="rId8"/>
    <sheet name="100.00.009" sheetId="13" r:id="rId9"/>
    <sheet name="100.00.010" sheetId="70" r:id="rId10"/>
    <sheet name="100.00.014 ст.278-279" sheetId="57" r:id="rId11"/>
    <sheet name="100.00.014и100.00.035КурсРа" sheetId="14" r:id="rId12"/>
    <sheet name="НР-100.00.014др.доходы" sheetId="15" r:id="rId13"/>
    <sheet name="100.00.016 корр" sheetId="16" r:id="rId14"/>
    <sheet name="100.00.017" sheetId="17" r:id="rId15"/>
    <sheet name="100.00.019I" sheetId="73" r:id="rId16"/>
    <sheet name="100.00.019II" sheetId="74" r:id="rId17"/>
    <sheet name="100.00.019IIIA" sheetId="18" r:id="rId18"/>
    <sheet name="100.00.019IIIB" sheetId="19" r:id="rId19"/>
    <sheet name="100.00.019IIIС" sheetId="20" r:id="rId20"/>
    <sheet name="100.00.019IIID" sheetId="21" r:id="rId21"/>
    <sheet name="100.00.019IIIE" sheetId="22" r:id="rId22"/>
    <sheet name="100.00.019IIIF" sheetId="23" r:id="rId23"/>
    <sheet name="100.00.019IIIG" sheetId="24" r:id="rId24"/>
    <sheet name="100.00.019IIIH" sheetId="25" r:id="rId25"/>
    <sheet name="100.00.019IV" sheetId="26" r:id="rId26"/>
    <sheet name="100.00.019V и IX" sheetId="59" r:id="rId27"/>
    <sheet name="100.00.019VI" sheetId="28" r:id="rId28"/>
    <sheet name="100.00.019VII" sheetId="29" r:id="rId29"/>
    <sheet name="100.00.019VIII" sheetId="30" r:id="rId30"/>
    <sheet name="100.00.020" sheetId="31" r:id="rId31"/>
    <sheet name="100.00.021" sheetId="32" r:id="rId32"/>
    <sheet name="100.00.022ГФСС" sheetId="33" r:id="rId33"/>
    <sheet name="100.00.022 ФСМС" sheetId="75" r:id="rId34"/>
    <sheet name="100.00.023" sheetId="34" r:id="rId35"/>
    <sheet name="100.00.024" sheetId="35" r:id="rId36"/>
    <sheet name="100.00.025" sheetId="36" r:id="rId37"/>
    <sheet name="НР Вычет по ФА" sheetId="4" r:id="rId38"/>
    <sheet name="ФОРМА-100.02" sheetId="3" r:id="rId39"/>
    <sheet name="100.00.027" sheetId="38" r:id="rId40"/>
    <sheet name="100.00.032" sheetId="77" r:id="rId41"/>
    <sheet name="100.00.034" sheetId="78" r:id="rId42"/>
    <sheet name="100.00.036" sheetId="76" r:id="rId43"/>
    <sheet name="100.00.037" sheetId="39" r:id="rId44"/>
    <sheet name="100.00.038" sheetId="79" r:id="rId45"/>
    <sheet name="100.00.039 Проч расх" sheetId="40" r:id="rId46"/>
    <sheet name="100.00.041" sheetId="41" r:id="rId47"/>
    <sheet name="100.00.045 и 100.00.058I" sheetId="44" r:id="rId48"/>
    <sheet name="100.00.052" sheetId="42" r:id="rId49"/>
    <sheet name="100.00.054" sheetId="43" r:id="rId50"/>
    <sheet name="100.00.058III" sheetId="45" r:id="rId51"/>
    <sheet name="100.00.058IV-V" sheetId="46" r:id="rId52"/>
    <sheet name="ФОРМА 100.10" sheetId="80" r:id="rId53"/>
    <sheet name="ФОРМА 100.11" sheetId="62" r:id="rId54"/>
    <sheet name="ББ" sheetId="48" r:id="rId55"/>
    <sheet name="ФОРМА 100.07" sheetId="5" r:id="rId56"/>
    <sheet name="ОПиУ" sheetId="56" r:id="rId57"/>
    <sheet name="Отчет о ДДС" sheetId="50" r:id="rId58"/>
    <sheet name="Капитал" sheetId="51" r:id="rId59"/>
    <sheet name="СВЕРКА" sheetId="81" r:id="rId60"/>
    <sheet name="Коды доходов" sheetId="52" r:id="rId61"/>
    <sheet name="Коды МД" sheetId="53" r:id="rId62"/>
    <sheet name="Коды стран" sheetId="54" r:id="rId63"/>
    <sheet name="Коды валют" sheetId="55" r:id="rId64"/>
  </sheets>
  <externalReferences>
    <externalReference r:id="rId65"/>
  </externalReferences>
  <definedNames>
    <definedName name="SUB1320105">'100.00.041'!$B$19</definedName>
    <definedName name="SUB1320106">'100.00.041'!#REF!</definedName>
    <definedName name="_xlnm.Print_Area" localSheetId="43">'100.00.037'!$A$1:$Z$38</definedName>
    <definedName name="_xlnm.Print_Area" localSheetId="56">ОПиУ!$A$1:$D$41</definedName>
    <definedName name="_xlnm.Print_Area" localSheetId="57">'Отчет о ДДС'!$A$1:$J$85</definedName>
  </definedNames>
  <calcPr calcId="144525"/>
</workbook>
</file>

<file path=xl/calcChain.xml><?xml version="1.0" encoding="utf-8"?>
<calcChain xmlns="http://schemas.openxmlformats.org/spreadsheetml/2006/main">
  <c r="E11" i="81" l="1"/>
  <c r="N23" i="39"/>
  <c r="N24" i="39"/>
  <c r="N25" i="39"/>
  <c r="N26" i="39"/>
  <c r="N27" i="39"/>
  <c r="N28" i="39"/>
  <c r="N22" i="39"/>
  <c r="N15" i="39"/>
  <c r="N16" i="39"/>
  <c r="N17" i="39"/>
  <c r="N18" i="39"/>
  <c r="N19" i="39"/>
  <c r="N20" i="39"/>
  <c r="E19" i="75"/>
  <c r="I70" i="81" l="1"/>
  <c r="E68" i="81"/>
  <c r="I34" i="81"/>
  <c r="E32" i="81"/>
  <c r="K32" i="81" s="1"/>
  <c r="E14" i="81"/>
  <c r="K14" i="81" s="1"/>
  <c r="E13" i="81"/>
  <c r="K13" i="81" s="1"/>
  <c r="K57" i="81"/>
  <c r="K58" i="81"/>
  <c r="K59" i="81"/>
  <c r="K60" i="81"/>
  <c r="K61" i="81"/>
  <c r="K62" i="81"/>
  <c r="E50" i="81"/>
  <c r="K50" i="81" s="1"/>
  <c r="E48" i="81"/>
  <c r="K48" i="81" s="1"/>
  <c r="E46" i="81"/>
  <c r="K46" i="81" s="1"/>
  <c r="E47" i="81"/>
  <c r="K47" i="81" s="1"/>
  <c r="E45" i="81"/>
  <c r="K45" i="81" s="1"/>
  <c r="E44" i="81"/>
  <c r="K44" i="81" s="1"/>
  <c r="E40" i="81"/>
  <c r="K40" i="81" s="1"/>
  <c r="E30" i="81"/>
  <c r="K30" i="81" s="1"/>
  <c r="E21" i="81"/>
  <c r="K21" i="81" s="1"/>
  <c r="E20" i="81"/>
  <c r="K20" i="81" s="1"/>
  <c r="E19" i="81"/>
  <c r="K19" i="81" s="1"/>
  <c r="I78" i="81" l="1"/>
  <c r="K68" i="81"/>
  <c r="K63" i="81"/>
  <c r="I20" i="80"/>
  <c r="I18" i="80"/>
  <c r="I69" i="80"/>
  <c r="I41" i="80"/>
  <c r="I22" i="80" s="1"/>
  <c r="I71" i="80"/>
  <c r="D4" i="80"/>
  <c r="C3" i="80"/>
  <c r="K16" i="43"/>
  <c r="G16" i="43"/>
  <c r="L16" i="43" s="1"/>
  <c r="X12" i="44"/>
  <c r="I14" i="44"/>
  <c r="I15" i="44"/>
  <c r="I16" i="44"/>
  <c r="I13" i="44"/>
  <c r="H12" i="44"/>
  <c r="G12" i="44"/>
  <c r="Q11" i="40"/>
  <c r="Q245" i="2" s="1"/>
  <c r="E56" i="81" s="1"/>
  <c r="K56" i="81" s="1"/>
  <c r="Q15" i="77"/>
  <c r="Q227" i="2" s="1"/>
  <c r="E49" i="81" s="1"/>
  <c r="K49" i="81" s="1"/>
  <c r="H18" i="38"/>
  <c r="F18" i="38"/>
  <c r="G18" i="38"/>
  <c r="Q201" i="2"/>
  <c r="H18" i="76"/>
  <c r="F18" i="76"/>
  <c r="G18" i="76" s="1"/>
  <c r="E17" i="75"/>
  <c r="P17" i="32"/>
  <c r="Q197" i="2" s="1"/>
  <c r="E38" i="81" s="1"/>
  <c r="K38" i="81" s="1"/>
  <c r="F9" i="59"/>
  <c r="G9" i="59"/>
  <c r="E9" i="59"/>
  <c r="A5" i="59"/>
  <c r="A3" i="59"/>
  <c r="A4" i="59"/>
  <c r="Q15" i="21"/>
  <c r="Q136" i="2"/>
  <c r="Q134" i="2"/>
  <c r="Q132" i="2"/>
  <c r="Q130" i="2"/>
  <c r="Q128" i="2"/>
  <c r="Q126" i="2"/>
  <c r="Q124" i="2"/>
  <c r="Q122" i="2"/>
  <c r="Q120" i="2"/>
  <c r="Q118" i="2"/>
  <c r="Q116" i="2"/>
  <c r="Q114" i="2"/>
  <c r="Q112" i="2"/>
  <c r="Q110" i="2"/>
  <c r="Q108" i="2"/>
  <c r="Q106" i="2"/>
  <c r="Q104" i="2"/>
  <c r="Q102" i="2"/>
  <c r="Q100" i="2"/>
  <c r="Q98" i="2"/>
  <c r="Q96" i="2"/>
  <c r="Q94" i="2"/>
  <c r="Q92" i="2"/>
  <c r="Q90" i="2"/>
  <c r="N15" i="16"/>
  <c r="Q88" i="2"/>
  <c r="K18" i="57"/>
  <c r="I30" i="57"/>
  <c r="Q14" i="15"/>
  <c r="S18" i="11"/>
  <c r="I18" i="76" l="1"/>
  <c r="Q86" i="2"/>
  <c r="E24" i="81" s="1"/>
  <c r="K24" i="81" s="1"/>
  <c r="I12" i="44"/>
  <c r="Q276" i="2" s="1"/>
  <c r="E31" i="81" s="1"/>
  <c r="K31" i="81" s="1"/>
  <c r="O57" i="68"/>
  <c r="Q48" i="2" s="1"/>
  <c r="O17" i="68"/>
  <c r="E16" i="42"/>
  <c r="E27" i="42"/>
  <c r="Q302" i="2" s="1"/>
  <c r="G21" i="41"/>
  <c r="F21" i="41"/>
  <c r="Q264" i="2" s="1"/>
  <c r="E67" i="81" s="1"/>
  <c r="K67" i="81" s="1"/>
  <c r="G13" i="41"/>
  <c r="F13" i="41"/>
  <c r="Q262" i="2" s="1"/>
  <c r="E29" i="81" s="1"/>
  <c r="K29" i="81" s="1"/>
  <c r="Q15" i="79"/>
  <c r="Q243" i="2" s="1"/>
  <c r="E55" i="81" s="1"/>
  <c r="K55" i="81" s="1"/>
  <c r="A10" i="79"/>
  <c r="A9" i="79"/>
  <c r="A8" i="79"/>
  <c r="N14" i="39"/>
  <c r="N11" i="39" s="1"/>
  <c r="E24" i="76"/>
  <c r="J24" i="76" s="1"/>
  <c r="E25" i="76"/>
  <c r="J25" i="76" s="1"/>
  <c r="E26" i="76"/>
  <c r="J26" i="76" s="1"/>
  <c r="E27" i="76"/>
  <c r="J27" i="76" s="1"/>
  <c r="E28" i="76"/>
  <c r="J28" i="76" s="1"/>
  <c r="E29" i="76"/>
  <c r="J29" i="76" s="1"/>
  <c r="C16" i="76"/>
  <c r="B16" i="76"/>
  <c r="F24" i="76"/>
  <c r="G24" i="76" s="1"/>
  <c r="H26" i="76"/>
  <c r="F28" i="76"/>
  <c r="G28" i="76" s="1"/>
  <c r="H19" i="76"/>
  <c r="H20" i="76"/>
  <c r="H21" i="76"/>
  <c r="H22" i="76"/>
  <c r="H23" i="76"/>
  <c r="F19" i="76"/>
  <c r="G19" i="76" s="1"/>
  <c r="F20" i="76"/>
  <c r="F21" i="76"/>
  <c r="G21" i="76" s="1"/>
  <c r="F22" i="76"/>
  <c r="G22" i="76" s="1"/>
  <c r="I22" i="76" s="1"/>
  <c r="F23" i="76"/>
  <c r="G23" i="76" s="1"/>
  <c r="E19" i="76"/>
  <c r="J19" i="76"/>
  <c r="E20" i="76"/>
  <c r="J20" i="76" s="1"/>
  <c r="E21" i="76"/>
  <c r="J21" i="76" s="1"/>
  <c r="E22" i="76"/>
  <c r="J22" i="76" s="1"/>
  <c r="E23" i="76"/>
  <c r="J23" i="76" s="1"/>
  <c r="E18" i="76"/>
  <c r="J18" i="76" s="1"/>
  <c r="W13" i="78"/>
  <c r="Y13" i="78" s="1"/>
  <c r="Y11" i="78" s="1"/>
  <c r="Q231" i="2" s="1"/>
  <c r="E51" i="81" s="1"/>
  <c r="K51" i="81" s="1"/>
  <c r="A6" i="78"/>
  <c r="A5" i="78"/>
  <c r="A4" i="78"/>
  <c r="A10" i="77"/>
  <c r="A9" i="77"/>
  <c r="A8" i="77"/>
  <c r="H29" i="76"/>
  <c r="H28" i="76"/>
  <c r="F27" i="76"/>
  <c r="G27" i="76" s="1"/>
  <c r="F26" i="76"/>
  <c r="G26" i="76"/>
  <c r="I26" i="76" s="1"/>
  <c r="F25" i="76"/>
  <c r="G25" i="76" s="1"/>
  <c r="H24" i="76"/>
  <c r="B10" i="76"/>
  <c r="B9" i="76"/>
  <c r="I23" i="35"/>
  <c r="N25" i="35" s="1"/>
  <c r="G17" i="75"/>
  <c r="H16" i="75"/>
  <c r="E17" i="33"/>
  <c r="E18" i="33"/>
  <c r="E19" i="33"/>
  <c r="E20" i="33"/>
  <c r="E21" i="33"/>
  <c r="E22" i="33"/>
  <c r="E23" i="33"/>
  <c r="E24" i="33"/>
  <c r="E25" i="33"/>
  <c r="E26" i="33"/>
  <c r="E18" i="75"/>
  <c r="G18" i="75" s="1"/>
  <c r="G19" i="75"/>
  <c r="E20" i="75"/>
  <c r="G20" i="75" s="1"/>
  <c r="E21" i="75"/>
  <c r="G21" i="75" s="1"/>
  <c r="E22" i="75"/>
  <c r="G22" i="75" s="1"/>
  <c r="E23" i="75"/>
  <c r="G23" i="75" s="1"/>
  <c r="E24" i="75"/>
  <c r="G24" i="75" s="1"/>
  <c r="E25" i="75"/>
  <c r="G25" i="75" s="1"/>
  <c r="E26" i="75"/>
  <c r="G26" i="75" s="1"/>
  <c r="E27" i="75"/>
  <c r="G27" i="75" s="1"/>
  <c r="E28" i="75"/>
  <c r="G28" i="75" s="1"/>
  <c r="C16" i="75"/>
  <c r="C10" i="75"/>
  <c r="C9" i="75"/>
  <c r="B9" i="33"/>
  <c r="B10" i="33"/>
  <c r="R15" i="29"/>
  <c r="S26" i="28"/>
  <c r="S16" i="28" s="1"/>
  <c r="Q121" i="3" s="1"/>
  <c r="Q21" i="26"/>
  <c r="Q15" i="26" s="1"/>
  <c r="Q15" i="74"/>
  <c r="Q163" i="2" s="1"/>
  <c r="A12" i="74"/>
  <c r="A11" i="74"/>
  <c r="A10" i="74"/>
  <c r="Q15" i="73"/>
  <c r="Q161" i="2" s="1"/>
  <c r="A12" i="73"/>
  <c r="A11" i="73"/>
  <c r="A10" i="73"/>
  <c r="Q17" i="70"/>
  <c r="Q72" i="2" s="1"/>
  <c r="E18" i="81" s="1"/>
  <c r="K18" i="81" s="1"/>
  <c r="Q13" i="70"/>
  <c r="Q12" i="70"/>
  <c r="A11" i="70"/>
  <c r="A10" i="70"/>
  <c r="A9" i="70"/>
  <c r="M30" i="10"/>
  <c r="Q66" i="2" s="1"/>
  <c r="M18" i="10"/>
  <c r="Q64" i="2" s="1"/>
  <c r="O47" i="68"/>
  <c r="Q46" i="2" s="1"/>
  <c r="O37" i="68"/>
  <c r="Q44" i="2" s="1"/>
  <c r="O27" i="68"/>
  <c r="Q42" i="2" s="1"/>
  <c r="A12" i="68"/>
  <c r="A11" i="68"/>
  <c r="A10" i="68"/>
  <c r="Z27" i="39"/>
  <c r="Z23" i="39"/>
  <c r="Z22" i="39"/>
  <c r="Z18" i="39"/>
  <c r="B27" i="33"/>
  <c r="C3" i="62"/>
  <c r="J9" i="62"/>
  <c r="K9" i="62"/>
  <c r="E9" i="51"/>
  <c r="G16" i="51"/>
  <c r="H16" i="51"/>
  <c r="I16" i="51"/>
  <c r="J16" i="51"/>
  <c r="K16" i="51"/>
  <c r="L16" i="51"/>
  <c r="M16" i="51"/>
  <c r="H17" i="51"/>
  <c r="H45" i="51"/>
  <c r="H47" i="51"/>
  <c r="L17" i="51"/>
  <c r="L45" i="51"/>
  <c r="L47" i="51"/>
  <c r="L76" i="51"/>
  <c r="G19" i="51"/>
  <c r="G17" i="51"/>
  <c r="G45" i="51"/>
  <c r="G47" i="51"/>
  <c r="H19" i="51"/>
  <c r="I19" i="51"/>
  <c r="I17" i="51"/>
  <c r="I45" i="51"/>
  <c r="I47" i="51"/>
  <c r="J19" i="51"/>
  <c r="J17" i="51"/>
  <c r="J45" i="51"/>
  <c r="J47" i="51"/>
  <c r="K19" i="51"/>
  <c r="K17" i="51"/>
  <c r="K45" i="51"/>
  <c r="K47" i="51"/>
  <c r="L19" i="51"/>
  <c r="M19" i="51"/>
  <c r="M17" i="51"/>
  <c r="M45" i="51"/>
  <c r="M47" i="51"/>
  <c r="G30" i="51"/>
  <c r="H30" i="51"/>
  <c r="I30" i="51"/>
  <c r="J30" i="51"/>
  <c r="K30" i="51"/>
  <c r="L30" i="51"/>
  <c r="M30" i="51"/>
  <c r="I48" i="51"/>
  <c r="M48" i="51"/>
  <c r="G50" i="51"/>
  <c r="G48" i="51"/>
  <c r="H50" i="51"/>
  <c r="H48" i="51"/>
  <c r="I50" i="51"/>
  <c r="J50" i="51"/>
  <c r="J48" i="51"/>
  <c r="K50" i="51"/>
  <c r="K48" i="51"/>
  <c r="L50" i="51"/>
  <c r="L48" i="51"/>
  <c r="M50" i="51"/>
  <c r="G61" i="51"/>
  <c r="K61" i="51"/>
  <c r="G63" i="51"/>
  <c r="H63" i="51"/>
  <c r="H61" i="51"/>
  <c r="I63" i="51"/>
  <c r="I61" i="51"/>
  <c r="J63" i="51"/>
  <c r="J61" i="51"/>
  <c r="K63" i="51"/>
  <c r="L63" i="51"/>
  <c r="L61" i="51"/>
  <c r="M63" i="51"/>
  <c r="M61" i="51"/>
  <c r="E8" i="50"/>
  <c r="I15" i="50"/>
  <c r="J15" i="50"/>
  <c r="I23" i="50"/>
  <c r="J23" i="50"/>
  <c r="J32" i="50"/>
  <c r="J77" i="50"/>
  <c r="I32" i="50"/>
  <c r="I34" i="50"/>
  <c r="J34" i="50"/>
  <c r="I47" i="50"/>
  <c r="I60" i="50"/>
  <c r="J47" i="50"/>
  <c r="J60" i="50"/>
  <c r="I62" i="50"/>
  <c r="J62" i="50"/>
  <c r="I68" i="50"/>
  <c r="J68" i="50"/>
  <c r="J75" i="50"/>
  <c r="I75" i="50"/>
  <c r="J78" i="50"/>
  <c r="J79" i="50"/>
  <c r="I78" i="50"/>
  <c r="B9" i="56"/>
  <c r="C18" i="56"/>
  <c r="C26" i="56"/>
  <c r="C28" i="56"/>
  <c r="C30" i="56"/>
  <c r="C32" i="56"/>
  <c r="D18" i="56"/>
  <c r="D26" i="56"/>
  <c r="D28" i="56"/>
  <c r="D30" i="56"/>
  <c r="D32" i="56"/>
  <c r="F8" i="48"/>
  <c r="F9" i="48"/>
  <c r="I35" i="48"/>
  <c r="J35" i="48"/>
  <c r="I52" i="48"/>
  <c r="I53" i="48"/>
  <c r="J52" i="48"/>
  <c r="J53" i="48"/>
  <c r="I65" i="48"/>
  <c r="I84" i="48"/>
  <c r="J65" i="48"/>
  <c r="J84" i="48"/>
  <c r="I74" i="48"/>
  <c r="J74" i="48"/>
  <c r="I83" i="48"/>
  <c r="J83" i="48"/>
  <c r="A8" i="46"/>
  <c r="A9" i="46"/>
  <c r="A10" i="46"/>
  <c r="X14" i="46"/>
  <c r="Z14" i="46"/>
  <c r="Q324" i="2" s="1"/>
  <c r="AA14" i="46"/>
  <c r="Q326" i="2" s="1"/>
  <c r="A10" i="45"/>
  <c r="A11" i="45"/>
  <c r="A12" i="45"/>
  <c r="I16" i="45"/>
  <c r="J16" i="45"/>
  <c r="A7" i="44"/>
  <c r="A8" i="44"/>
  <c r="A9" i="43"/>
  <c r="A10" i="43"/>
  <c r="A11" i="43"/>
  <c r="B9" i="42"/>
  <c r="B10" i="42"/>
  <c r="B11" i="42"/>
  <c r="C4" i="41"/>
  <c r="C5" i="41"/>
  <c r="C6" i="41"/>
  <c r="G10" i="41"/>
  <c r="A4" i="40"/>
  <c r="A5" i="40"/>
  <c r="A6" i="40"/>
  <c r="Q7" i="40"/>
  <c r="A4" i="39"/>
  <c r="A5" i="39"/>
  <c r="A6" i="39"/>
  <c r="R11" i="39"/>
  <c r="V11" i="39"/>
  <c r="Z15" i="39"/>
  <c r="Z16" i="39"/>
  <c r="Z17" i="39"/>
  <c r="Z19" i="39"/>
  <c r="Z20" i="39"/>
  <c r="Z24" i="39"/>
  <c r="Z25" i="39"/>
  <c r="Z26" i="39"/>
  <c r="Z28" i="39"/>
  <c r="C10" i="38"/>
  <c r="D11" i="38"/>
  <c r="C12" i="38"/>
  <c r="H16" i="38"/>
  <c r="H17" i="38"/>
  <c r="A4" i="36"/>
  <c r="A5" i="36"/>
  <c r="A6" i="36"/>
  <c r="A9" i="44" s="1"/>
  <c r="AC11" i="36"/>
  <c r="Q7" i="36" s="1"/>
  <c r="Q205" i="2" s="1"/>
  <c r="E42" i="81" s="1"/>
  <c r="K42" i="81" s="1"/>
  <c r="A7" i="35"/>
  <c r="A8" i="35"/>
  <c r="A9" i="35"/>
  <c r="A5" i="34"/>
  <c r="A6" i="34"/>
  <c r="A7" i="34"/>
  <c r="J9" i="34"/>
  <c r="Q15" i="34"/>
  <c r="R12" i="34"/>
  <c r="J10" i="34"/>
  <c r="K15" i="34"/>
  <c r="L15" i="34"/>
  <c r="M15" i="34"/>
  <c r="N15" i="34"/>
  <c r="O15" i="34"/>
  <c r="P15" i="34"/>
  <c r="Q17" i="34"/>
  <c r="Q18" i="34"/>
  <c r="Q19" i="34"/>
  <c r="Q20" i="34"/>
  <c r="Q21" i="34"/>
  <c r="Q22" i="34"/>
  <c r="Q23" i="34"/>
  <c r="Q24" i="34"/>
  <c r="Q25" i="34"/>
  <c r="Q26" i="34"/>
  <c r="C15" i="33"/>
  <c r="D15" i="33" s="1"/>
  <c r="C16" i="33"/>
  <c r="D16" i="33" s="1"/>
  <c r="E16" i="33" s="1"/>
  <c r="C17" i="33"/>
  <c r="D17" i="33"/>
  <c r="C18" i="33"/>
  <c r="D18" i="33"/>
  <c r="C19" i="33"/>
  <c r="D19" i="33"/>
  <c r="C20" i="33"/>
  <c r="D20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A12" i="32"/>
  <c r="A13" i="32"/>
  <c r="A14" i="32"/>
  <c r="A8" i="31"/>
  <c r="A9" i="31"/>
  <c r="A10" i="31"/>
  <c r="U15" i="31"/>
  <c r="Q11" i="31" s="1"/>
  <c r="Q195" i="2" s="1"/>
  <c r="E37" i="81" s="1"/>
  <c r="K37" i="81" s="1"/>
  <c r="A10" i="30"/>
  <c r="A11" i="30"/>
  <c r="A12" i="30"/>
  <c r="R16" i="30"/>
  <c r="Q191" i="2" s="1"/>
  <c r="A10" i="29"/>
  <c r="A11" i="29"/>
  <c r="A12" i="29"/>
  <c r="A11" i="28"/>
  <c r="A12" i="28"/>
  <c r="A13" i="28"/>
  <c r="H10" i="59"/>
  <c r="H11" i="59"/>
  <c r="H12" i="59"/>
  <c r="H13" i="59"/>
  <c r="H14" i="59"/>
  <c r="H15" i="59"/>
  <c r="H16" i="59"/>
  <c r="H17" i="59"/>
  <c r="H18" i="59"/>
  <c r="H19" i="59"/>
  <c r="H20" i="59"/>
  <c r="H21" i="59"/>
  <c r="Q185" i="2"/>
  <c r="A10" i="26"/>
  <c r="A11" i="26"/>
  <c r="A12" i="26"/>
  <c r="A11" i="25"/>
  <c r="A12" i="25"/>
  <c r="A13" i="25"/>
  <c r="Q16" i="25"/>
  <c r="Q181" i="2" s="1"/>
  <c r="A10" i="24"/>
  <c r="A11" i="24"/>
  <c r="A12" i="24"/>
  <c r="Q15" i="24"/>
  <c r="Q179" i="2" s="1"/>
  <c r="A9" i="23"/>
  <c r="A10" i="23"/>
  <c r="A11" i="23"/>
  <c r="Q14" i="23"/>
  <c r="Q177" i="2" s="1"/>
  <c r="A10" i="22"/>
  <c r="A11" i="22"/>
  <c r="A12" i="22"/>
  <c r="Q15" i="22"/>
  <c r="Q175" i="2" s="1"/>
  <c r="A10" i="21"/>
  <c r="A11" i="21"/>
  <c r="A12" i="21"/>
  <c r="A9" i="20"/>
  <c r="A10" i="20"/>
  <c r="A11" i="20"/>
  <c r="Q14" i="20"/>
  <c r="Q171" i="2" s="1"/>
  <c r="A10" i="19"/>
  <c r="A11" i="19"/>
  <c r="A12" i="19"/>
  <c r="Q15" i="19"/>
  <c r="Q169" i="2" s="1"/>
  <c r="A10" i="18"/>
  <c r="A11" i="18"/>
  <c r="A12" i="18"/>
  <c r="Q15" i="18"/>
  <c r="Q167" i="2" s="1"/>
  <c r="A8" i="17"/>
  <c r="A9" i="17"/>
  <c r="A10" i="17"/>
  <c r="J13" i="17"/>
  <c r="Q138" i="2" s="1"/>
  <c r="E25" i="81" s="1"/>
  <c r="K25" i="81" s="1"/>
  <c r="A9" i="16"/>
  <c r="A10" i="16"/>
  <c r="A11" i="16"/>
  <c r="A8" i="15"/>
  <c r="A9" i="15"/>
  <c r="A10" i="15"/>
  <c r="A8" i="14"/>
  <c r="A9" i="14"/>
  <c r="A10" i="14"/>
  <c r="Q14" i="14"/>
  <c r="Q16" i="14"/>
  <c r="Q233" i="2" s="1"/>
  <c r="A9" i="13"/>
  <c r="A10" i="13"/>
  <c r="A11" i="13"/>
  <c r="Q12" i="13"/>
  <c r="Q13" i="13"/>
  <c r="Q17" i="13"/>
  <c r="Q70" i="2" s="1"/>
  <c r="E17" i="81" s="1"/>
  <c r="K17" i="81" s="1"/>
  <c r="A8" i="11"/>
  <c r="A9" i="11"/>
  <c r="A10" i="11"/>
  <c r="U18" i="11"/>
  <c r="S20" i="11"/>
  <c r="U20" i="11"/>
  <c r="S22" i="11"/>
  <c r="U22" i="11" s="1"/>
  <c r="S24" i="11"/>
  <c r="U24" i="11" s="1"/>
  <c r="A10" i="10"/>
  <c r="A11" i="10"/>
  <c r="A12" i="10"/>
  <c r="A9" i="9"/>
  <c r="A10" i="9"/>
  <c r="A11" i="9"/>
  <c r="Q15" i="9"/>
  <c r="Q54" i="2" s="1"/>
  <c r="E12" i="81" s="1"/>
  <c r="K12" i="81" s="1"/>
  <c r="A7" i="8"/>
  <c r="A8" i="8"/>
  <c r="A9" i="8"/>
  <c r="Q14" i="8"/>
  <c r="Y18" i="8"/>
  <c r="Y14" i="8" s="1"/>
  <c r="Y20" i="8"/>
  <c r="Y22" i="8"/>
  <c r="Y24" i="8"/>
  <c r="Y26" i="8"/>
  <c r="Y28" i="8"/>
  <c r="Y30" i="8"/>
  <c r="Y32" i="8"/>
  <c r="Y34" i="8"/>
  <c r="Y36" i="8"/>
  <c r="Y38" i="8"/>
  <c r="Y40" i="8"/>
  <c r="Y42" i="8"/>
  <c r="Y44" i="8"/>
  <c r="Y46" i="8"/>
  <c r="C10" i="57"/>
  <c r="D11" i="57"/>
  <c r="C12" i="57"/>
  <c r="K19" i="57"/>
  <c r="I29" i="57"/>
  <c r="I31" i="57" s="1"/>
  <c r="A9" i="7"/>
  <c r="A10" i="7"/>
  <c r="A11" i="7"/>
  <c r="X15" i="7"/>
  <c r="Q19" i="7"/>
  <c r="Q21" i="7"/>
  <c r="Q15" i="7" s="1"/>
  <c r="Q50" i="2" s="1"/>
  <c r="E10" i="81" s="1"/>
  <c r="K10" i="81" s="1"/>
  <c r="Q23" i="7"/>
  <c r="Q25" i="7"/>
  <c r="Q27" i="7"/>
  <c r="Q29" i="7"/>
  <c r="Q31" i="7"/>
  <c r="C4" i="62"/>
  <c r="E26" i="5"/>
  <c r="G26" i="5"/>
  <c r="E41" i="5"/>
  <c r="G41" i="5"/>
  <c r="E49" i="5"/>
  <c r="G49" i="5"/>
  <c r="C10" i="4"/>
  <c r="D11" i="4"/>
  <c r="C18" i="4"/>
  <c r="C21" i="4"/>
  <c r="E21" i="4"/>
  <c r="D21" i="4"/>
  <c r="E25" i="4"/>
  <c r="C26" i="4"/>
  <c r="K37" i="4"/>
  <c r="K39" i="4"/>
  <c r="C23" i="4"/>
  <c r="L37" i="4"/>
  <c r="K38" i="4"/>
  <c r="L38" i="4"/>
  <c r="O38" i="4"/>
  <c r="F39" i="4"/>
  <c r="G39" i="4"/>
  <c r="Q23" i="3"/>
  <c r="H39" i="4"/>
  <c r="C20" i="4"/>
  <c r="I39" i="4"/>
  <c r="Q103" i="3"/>
  <c r="Q101" i="3"/>
  <c r="Q22" i="4"/>
  <c r="J39" i="4"/>
  <c r="C22" i="4"/>
  <c r="E22" i="4"/>
  <c r="M39" i="4"/>
  <c r="Q83" i="3"/>
  <c r="Q81" i="3"/>
  <c r="Q25" i="4"/>
  <c r="N39" i="4"/>
  <c r="O40" i="4"/>
  <c r="K42" i="4"/>
  <c r="L42" i="4" s="1"/>
  <c r="K43" i="4"/>
  <c r="K44" i="4"/>
  <c r="O44" i="4"/>
  <c r="L44" i="4"/>
  <c r="Q69" i="3"/>
  <c r="Q119" i="3"/>
  <c r="O45" i="4"/>
  <c r="F46" i="4"/>
  <c r="D18" i="4" s="1"/>
  <c r="G46" i="4"/>
  <c r="D19" i="4" s="1"/>
  <c r="E19" i="4" s="1"/>
  <c r="H46" i="4"/>
  <c r="D20" i="4" s="1"/>
  <c r="E20" i="4" s="1"/>
  <c r="I46" i="4"/>
  <c r="J46" i="4"/>
  <c r="D22" i="4"/>
  <c r="M46" i="4"/>
  <c r="D25" i="4"/>
  <c r="N46" i="4"/>
  <c r="D26" i="4"/>
  <c r="E26" i="4"/>
  <c r="G54" i="4"/>
  <c r="I54" i="4"/>
  <c r="G55" i="4"/>
  <c r="I55" i="4"/>
  <c r="J55" i="4"/>
  <c r="G56" i="4"/>
  <c r="I56" i="4"/>
  <c r="J56" i="4"/>
  <c r="G57" i="4"/>
  <c r="I57" i="4"/>
  <c r="J57" i="4"/>
  <c r="H58" i="4"/>
  <c r="A4" i="3"/>
  <c r="A4" i="5" s="1"/>
  <c r="A5" i="3"/>
  <c r="A5" i="5" s="1"/>
  <c r="A6" i="3"/>
  <c r="A6" i="5" s="1"/>
  <c r="Q13" i="3"/>
  <c r="Q15" i="3"/>
  <c r="Q11" i="3" s="1"/>
  <c r="Q18" i="4" s="1"/>
  <c r="Q17" i="3"/>
  <c r="Q19" i="3"/>
  <c r="Q59" i="3"/>
  <c r="Q25" i="3"/>
  <c r="Q21" i="3" s="1"/>
  <c r="Q19" i="4" s="1"/>
  <c r="Q27" i="3"/>
  <c r="Q29" i="3"/>
  <c r="Q33" i="3"/>
  <c r="Q35" i="3"/>
  <c r="Q31" i="3" s="1"/>
  <c r="Q20" i="4" s="1"/>
  <c r="Q37" i="3"/>
  <c r="Q39" i="3"/>
  <c r="Q43" i="3"/>
  <c r="Q41" i="3"/>
  <c r="Q45" i="3"/>
  <c r="Q47" i="3"/>
  <c r="Q49" i="3"/>
  <c r="Q53" i="3"/>
  <c r="Q71" i="3"/>
  <c r="Q85" i="3"/>
  <c r="Q87" i="3"/>
  <c r="Q89" i="3"/>
  <c r="Q93" i="3"/>
  <c r="Q95" i="3"/>
  <c r="Q97" i="3"/>
  <c r="Q91" i="3"/>
  <c r="Q26" i="4"/>
  <c r="Q99" i="3"/>
  <c r="Q105" i="3"/>
  <c r="Q107" i="3"/>
  <c r="Q109" i="3"/>
  <c r="Q173" i="2"/>
  <c r="Q189" i="2"/>
  <c r="Q209" i="2"/>
  <c r="Q300" i="2"/>
  <c r="Q318" i="2"/>
  <c r="Q322" i="2"/>
  <c r="L39" i="4"/>
  <c r="K76" i="51"/>
  <c r="K20" i="57"/>
  <c r="Q57" i="3"/>
  <c r="I58" i="4"/>
  <c r="I77" i="50"/>
  <c r="I79" i="50"/>
  <c r="G76" i="51"/>
  <c r="O37" i="4"/>
  <c r="O39" i="4"/>
  <c r="C27" i="4"/>
  <c r="J76" i="51"/>
  <c r="J54" i="4"/>
  <c r="J58" i="4"/>
  <c r="L43" i="4"/>
  <c r="Q67" i="3"/>
  <c r="Q117" i="3"/>
  <c r="C19" i="4"/>
  <c r="I76" i="51"/>
  <c r="H76" i="51"/>
  <c r="C24" i="4"/>
  <c r="Q63" i="3"/>
  <c r="O43" i="4"/>
  <c r="Q113" i="3"/>
  <c r="M16" i="10"/>
  <c r="Q11" i="35"/>
  <c r="C27" i="33"/>
  <c r="Q260" i="2"/>
  <c r="H27" i="76"/>
  <c r="E16" i="76"/>
  <c r="F29" i="76"/>
  <c r="G29" i="76" s="1"/>
  <c r="I29" i="76" s="1"/>
  <c r="H25" i="76"/>
  <c r="D16" i="76"/>
  <c r="G20" i="76"/>
  <c r="I20" i="76" s="1"/>
  <c r="K7" i="78"/>
  <c r="Z21" i="39" l="1"/>
  <c r="Q241" i="2" s="1"/>
  <c r="Z14" i="39"/>
  <c r="Z13" i="39" s="1"/>
  <c r="L25" i="35"/>
  <c r="R25" i="35" s="1"/>
  <c r="Z25" i="35" s="1"/>
  <c r="Q203" i="2" s="1"/>
  <c r="E41" i="81" s="1"/>
  <c r="K41" i="81" s="1"/>
  <c r="D27" i="33"/>
  <c r="E15" i="33"/>
  <c r="E27" i="33" s="1"/>
  <c r="Q187" i="2"/>
  <c r="H9" i="59"/>
  <c r="Q165" i="2"/>
  <c r="E52" i="81"/>
  <c r="K52" i="81" s="1"/>
  <c r="Q62" i="2"/>
  <c r="E15" i="81" s="1"/>
  <c r="K15" i="81" s="1"/>
  <c r="Q10" i="8"/>
  <c r="K11" i="81"/>
  <c r="Q52" i="2"/>
  <c r="F10" i="41"/>
  <c r="I21" i="76"/>
  <c r="I25" i="76"/>
  <c r="I27" i="76"/>
  <c r="I24" i="76"/>
  <c r="I28" i="76"/>
  <c r="I23" i="76"/>
  <c r="I19" i="76"/>
  <c r="J16" i="76"/>
  <c r="E18" i="4"/>
  <c r="D23" i="4"/>
  <c r="E23" i="4" s="1"/>
  <c r="L46" i="4"/>
  <c r="D24" i="4" s="1"/>
  <c r="E24" i="4" s="1"/>
  <c r="Q65" i="3"/>
  <c r="Q55" i="3"/>
  <c r="Q51" i="3" s="1"/>
  <c r="Q23" i="4" s="1"/>
  <c r="K46" i="4"/>
  <c r="O42" i="4"/>
  <c r="O46" i="4" s="1"/>
  <c r="D27" i="4" s="1"/>
  <c r="E27" i="4" s="1"/>
  <c r="J16" i="75"/>
  <c r="G16" i="75"/>
  <c r="E16" i="75"/>
  <c r="Q193" i="2"/>
  <c r="Q10" i="35"/>
  <c r="Q12" i="35" s="1"/>
  <c r="Q183" i="2"/>
  <c r="Q80" i="2"/>
  <c r="E22" i="81" s="1"/>
  <c r="K22" i="81" s="1"/>
  <c r="U14" i="11"/>
  <c r="Q68" i="2" s="1"/>
  <c r="E16" i="81" s="1"/>
  <c r="K16" i="81" s="1"/>
  <c r="O15" i="68"/>
  <c r="Q40" i="2" s="1"/>
  <c r="Q239" i="2" l="1"/>
  <c r="Z11" i="39"/>
  <c r="I16" i="76"/>
  <c r="Q235" i="2" s="1"/>
  <c r="E53" i="81" s="1"/>
  <c r="K53" i="81" s="1"/>
  <c r="V25" i="35"/>
  <c r="L16" i="75"/>
  <c r="I16" i="75"/>
  <c r="N16" i="75" s="1"/>
  <c r="Q82" i="2"/>
  <c r="Q140" i="2" s="1"/>
  <c r="E9" i="81"/>
  <c r="K9" i="81" s="1"/>
  <c r="Q61" i="3"/>
  <c r="Q24" i="4" s="1"/>
  <c r="Q115" i="3"/>
  <c r="Q111" i="3" s="1"/>
  <c r="K16" i="75"/>
  <c r="Q159" i="2"/>
  <c r="Q237" i="2" l="1"/>
  <c r="E54" i="81" s="1"/>
  <c r="K54" i="81" s="1"/>
  <c r="Q7" i="39"/>
  <c r="M16" i="75"/>
  <c r="Q199" i="2" s="1"/>
  <c r="E39" i="81" s="1"/>
  <c r="K39" i="81" s="1"/>
  <c r="E36" i="81"/>
  <c r="E27" i="81"/>
  <c r="E34" i="81" s="1"/>
  <c r="K34" i="81" s="1"/>
  <c r="Q7" i="3"/>
  <c r="Q207" i="2"/>
  <c r="E43" i="81" s="1"/>
  <c r="K43" i="81" s="1"/>
  <c r="Q250" i="2" l="1"/>
  <c r="Q248" i="2" s="1"/>
  <c r="Q274" i="2" s="1"/>
  <c r="Q284" i="2" s="1"/>
  <c r="Q288" i="2" s="1"/>
  <c r="K36" i="81"/>
  <c r="I72" i="80" l="1"/>
  <c r="I73" i="80" s="1"/>
  <c r="E20" i="42"/>
  <c r="E21" i="42" s="1"/>
  <c r="E22" i="42" s="1"/>
  <c r="Q298" i="2" s="1"/>
  <c r="I75" i="80"/>
  <c r="E65" i="81"/>
  <c r="E70" i="81" s="1"/>
  <c r="K70" i="81" s="1"/>
  <c r="E72" i="81"/>
  <c r="Q292" i="2"/>
  <c r="E74" i="81" s="1"/>
  <c r="K74" i="81" s="1"/>
  <c r="E14" i="42" l="1"/>
  <c r="Q294" i="2" s="1"/>
  <c r="E76" i="81" s="1"/>
  <c r="K76" i="81" s="1"/>
  <c r="E78" i="81" l="1"/>
  <c r="K78" i="81" s="1"/>
  <c r="Q304" i="2"/>
  <c r="M16" i="43" s="1"/>
  <c r="Q16" i="43" s="1"/>
  <c r="Q306" i="2" s="1"/>
  <c r="V16" i="43" l="1"/>
  <c r="M28" i="43"/>
  <c r="E80" i="81"/>
  <c r="K80" i="81" s="1"/>
  <c r="K85" i="81" s="1"/>
  <c r="Q308" i="2"/>
  <c r="E82" i="81" l="1"/>
  <c r="Q314" i="2"/>
  <c r="E84" i="81" l="1"/>
  <c r="Q316" i="2"/>
  <c r="Q332" i="2" s="1"/>
  <c r="Q351" i="2" s="1"/>
</calcChain>
</file>

<file path=xl/comments1.xml><?xml version="1.0" encoding="utf-8"?>
<comments xmlns="http://schemas.openxmlformats.org/spreadsheetml/2006/main">
  <authors>
    <author/>
  </authors>
  <commentList>
    <comment ref="A9" authorId="0">
      <text>
        <r>
          <rPr>
            <b/>
            <sz val="8"/>
            <color indexed="8"/>
            <rFont val="Tahoma"/>
            <family val="2"/>
            <charset val="204"/>
          </rPr>
          <t>Определяется в соответствии со ст. 227   НК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Определяется в соответствии со ст. 228 НК с учетом положений ст. 300 НК РК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6" authorId="0">
      <text>
        <r>
          <rPr>
            <sz val="10"/>
            <rFont val="Arial Cyr"/>
            <family val="2"/>
            <charset val="204"/>
          </rPr>
          <t>В соответствии со ст. 229 НК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Определяется в соответствии со ст. 230 НК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9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Определяется в соответствии со ст. 233 НК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7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Определяется в соответствии со ст. 234 НК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Определяется в соответствии со ст. 237 НК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Определяется в соответствии со ст. 238 НК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C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ст.ст. 278-279-130 НК.
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7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1) Доход по курсовой разнице определяется в соответствии с п.п.18) п. 1 ст. 226 НК;
2) Вычет по курсовой разнице определяется в соответствии со ст. 262 НК
</t>
        </r>
      </text>
    </comment>
    <comment ref="Q14" authorId="0">
      <text>
        <r>
          <rPr>
            <sz val="8"/>
            <color indexed="8"/>
            <rFont val="Tahoma"/>
            <family val="2"/>
            <charset val="204"/>
          </rPr>
          <t>Учитывается по строке 100.00.014 Прочие доходы</t>
        </r>
      </text>
    </comment>
    <comment ref="Q16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учитывается по строке 100.00.029 прочие вычеты
</t>
        </r>
      </text>
    </comment>
  </commentList>
</comments>
</file>

<file path=xl/comments11.xml><?xml version="1.0" encoding="utf-8"?>
<comments xmlns="http://schemas.openxmlformats.org/spreadsheetml/2006/main">
  <authors>
    <author/>
    <author>Анна Вдовченко</author>
  </authors>
  <commentList>
    <comment ref="M1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 п.п.12) п. 1 ст. 226 НК
</t>
        </r>
      </text>
    </comment>
    <comment ref="M20" authorId="0">
      <text>
        <r>
          <rPr>
            <sz val="8"/>
            <color indexed="8"/>
            <rFont val="Tahoma"/>
            <family val="2"/>
            <charset val="204"/>
          </rPr>
          <t xml:space="preserve">В соответствии с п.п.16) п. 1 ст. 226 НК
</t>
        </r>
      </text>
    </comment>
    <comment ref="M22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 п.п.17) п. 1 ст. 226 НК
</t>
        </r>
      </text>
    </comment>
    <comment ref="M26" authorId="1">
      <text>
        <r>
          <rPr>
            <b/>
            <sz val="9"/>
            <color indexed="81"/>
            <rFont val="Tahoma"/>
            <charset val="1"/>
          </rPr>
          <t>В соответствии с пп. 13) п. 1 ст. 226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9" authorId="0">
      <text>
        <r>
          <rPr>
            <sz val="8"/>
            <color indexed="8"/>
            <rFont val="Tahoma"/>
            <family val="2"/>
            <charset val="204"/>
          </rPr>
          <t xml:space="preserve">В соответствии со ст. 257 НК
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E8" authorId="0">
      <text>
        <r>
          <rPr>
            <sz val="9"/>
            <color indexed="81"/>
            <rFont val="Tahoma"/>
            <family val="2"/>
            <charset val="204"/>
          </rPr>
          <t>Перенос из строки 100.00.009 IX предыдущей 100.00 формы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Расходы уже включены в строку 100.00.019 III текущего периода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/>
    <author>Анна Вдовченко</author>
  </authors>
  <commentList>
    <comment ref="A9" authorId="0">
      <text>
        <r>
          <rPr>
            <sz val="8"/>
            <color indexed="8"/>
            <rFont val="Tahoma"/>
            <family val="2"/>
            <charset val="204"/>
          </rPr>
          <t xml:space="preserve">В соответствии со ст. 272 НК
</t>
        </r>
      </text>
    </comment>
    <comment ref="S16" authorId="1">
      <text>
        <r>
          <rPr>
            <b/>
            <sz val="9"/>
            <color indexed="81"/>
            <rFont val="Tahoma"/>
            <charset val="1"/>
          </rPr>
          <t>В дальнейшем эти расходы найдут отражение в Приложении 2 в строке 100.02.012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A9" authorId="0">
      <text>
        <r>
          <rPr>
            <sz val="8"/>
            <color indexed="8"/>
            <rFont val="Tahoma"/>
            <family val="2"/>
            <charset val="204"/>
          </rPr>
          <t xml:space="preserve">В соответствии со ст. 268, 257, пп.2 ст 266 НК
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A9" authorId="0">
      <text>
        <r>
          <rPr>
            <sz val="8"/>
            <color indexed="8"/>
            <rFont val="Tahoma"/>
            <family val="2"/>
            <charset val="204"/>
          </rPr>
          <t xml:space="preserve">В соответствии со ст. 264 НК
</t>
        </r>
      </text>
    </comment>
  </commentList>
</comments>
</file>

<file path=xl/comments17.xml><?xml version="1.0" encoding="utf-8"?>
<comments xmlns="http://schemas.openxmlformats.org/spreadsheetml/2006/main">
  <authors>
    <author/>
  </authors>
  <commentList>
    <comment ref="A7" authorId="0">
      <text>
        <r>
          <rPr>
            <sz val="8"/>
            <color indexed="8"/>
            <rFont val="Tahoma"/>
            <family val="2"/>
            <charset val="204"/>
          </rPr>
          <t xml:space="preserve">В соответствии с п. 7 ст. 243 НК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 п. 11  ст. 243 НК
</t>
        </r>
      </text>
    </comment>
    <comment ref="E27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строка 100.00.022
</t>
        </r>
        <r>
          <rPr>
            <sz val="8"/>
            <color indexed="8"/>
            <rFont val="Tahoma"/>
            <family val="2"/>
            <charset val="204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C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 п. 11  ст. 243 НК
</t>
        </r>
      </text>
    </comment>
    <comment ref="M16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строка 100.00.022
</t>
        </r>
        <r>
          <rPr>
            <sz val="8"/>
            <color indexed="8"/>
            <rFont val="Tahoma"/>
            <family val="2"/>
            <charset val="204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/>
  </authors>
  <commentList>
    <comment ref="I3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ст. 246 НК
</t>
        </r>
      </text>
    </comment>
  </commentList>
</comments>
</file>

<file path=xl/comments21.xml><?xml version="1.0" encoding="utf-8"?>
<comments xmlns="http://schemas.openxmlformats.org/spreadsheetml/2006/main">
  <authors>
    <author/>
  </authors>
  <commentList>
    <comment ref="A6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ст. 245 НК
</t>
        </r>
      </text>
    </comment>
    <comment ref="Z25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строка 100.00.024
</t>
        </r>
        <r>
          <rPr>
            <sz val="8"/>
            <color indexed="8"/>
            <rFont val="Tahoma"/>
            <family val="2"/>
            <charset val="204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/>
  </authors>
  <commentList>
    <comment ref="A3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ст. 248 НК
</t>
        </r>
      </text>
    </comment>
  </commentList>
</comments>
</file>

<file path=xl/comments23.xml><?xml version="1.0" encoding="utf-8"?>
<comments xmlns="http://schemas.openxmlformats.org/spreadsheetml/2006/main">
  <authors>
    <author/>
  </authors>
  <commentList>
    <comment ref="Q111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СТРОКУ 100.00.026
</t>
        </r>
      </text>
    </comment>
    <comment ref="Q121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СТРОКУ 100.00.026
</t>
        </r>
      </text>
    </comment>
  </commentList>
</comments>
</file>

<file path=xl/comments24.xml><?xml version="1.0" encoding="utf-8"?>
<comments xmlns="http://schemas.openxmlformats.org/spreadsheetml/2006/main">
  <authors>
    <author/>
  </authors>
  <commentList>
    <comment ref="C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ст.ст. 274-276 НК
</t>
        </r>
      </text>
    </comment>
  </commentList>
</comments>
</file>

<file path=xl/comments25.xml><?xml version="1.0" encoding="utf-8"?>
<comments xmlns="http://schemas.openxmlformats.org/spreadsheetml/2006/main">
  <authors>
    <author/>
  </authors>
  <commentList>
    <comment ref="A7" authorId="0">
      <text>
        <r>
          <rPr>
            <sz val="8"/>
            <color indexed="8"/>
            <rFont val="Tahoma"/>
            <family val="2"/>
            <charset val="204"/>
          </rPr>
          <t xml:space="preserve">В соответствии с ст. 254 НК
</t>
        </r>
      </text>
    </comment>
  </commentList>
</comments>
</file>

<file path=xl/comments26.xml><?xml version="1.0" encoding="utf-8"?>
<comments xmlns="http://schemas.openxmlformats.org/spreadsheetml/2006/main">
  <authors>
    <author/>
  </authors>
  <commentList>
    <comment ref="A3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п. 10 ст. 243 НК
</t>
        </r>
      </text>
    </comment>
  </commentList>
</comments>
</file>

<file path=xl/comments27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 п. 11  ст. 243 НК
</t>
        </r>
      </text>
    </comment>
    <comment ref="I16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строка 100.00.022
</t>
        </r>
        <r>
          <rPr>
            <sz val="8"/>
            <color indexed="8"/>
            <rFont val="Tahoma"/>
            <family val="2"/>
            <charset val="204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/>
  </authors>
  <commentList>
    <comment ref="Z11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
100.00.037
</t>
        </r>
      </text>
    </comment>
  </commentList>
</comments>
</file>

<file path=xl/comments29.xml><?xml version="1.0" encoding="utf-8"?>
<comments xmlns="http://schemas.openxmlformats.org/spreadsheetml/2006/main">
  <authors>
    <author/>
  </authors>
  <commentList>
    <comment ref="A7" authorId="0">
      <text>
        <r>
          <rPr>
            <sz val="8"/>
            <color indexed="8"/>
            <rFont val="Tahoma"/>
            <family val="2"/>
            <charset val="204"/>
          </rPr>
          <t xml:space="preserve">В соответствии с ст. 247 НК
</t>
        </r>
      </text>
    </comment>
  </commentList>
</comments>
</file>

<file path=xl/comments30.xml><?xml version="1.0" encoding="utf-8"?>
<comments xmlns="http://schemas.openxmlformats.org/spreadsheetml/2006/main">
  <authors>
    <author>aliya</author>
    <author/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со ст. 286, 287 НК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3" authorId="1">
      <text>
        <r>
          <rPr>
            <b/>
            <sz val="8"/>
            <color indexed="8"/>
            <rFont val="Tahoma"/>
            <family val="2"/>
            <charset val="204"/>
          </rPr>
          <t>переносится в строку 100.00.041 I</t>
        </r>
      </text>
    </comment>
    <comment ref="F21" authorId="1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строку 100.00.041 II
 </t>
        </r>
      </text>
    </comment>
  </commentList>
</comments>
</file>

<file path=xl/comments31.xml><?xml version="1.0" encoding="utf-8"?>
<comments xmlns="http://schemas.openxmlformats.org/spreadsheetml/2006/main">
  <authors>
    <author/>
  </authors>
  <commentList>
    <comment ref="A9" authorId="0">
      <text>
        <r>
          <rPr>
            <b/>
            <sz val="8"/>
            <color indexed="8"/>
            <rFont val="Tahoma"/>
            <family val="2"/>
            <charset val="204"/>
          </rPr>
          <t>в соответствии со ст. 223 НК</t>
        </r>
      </text>
    </comment>
    <comment ref="I12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строку 100.00.045 справочно
</t>
        </r>
      </text>
    </comment>
    <comment ref="X12" authorId="0">
      <text>
        <r>
          <rPr>
            <b/>
            <sz val="8"/>
            <color indexed="8"/>
            <rFont val="Tahoma"/>
            <family val="2"/>
            <charset val="204"/>
          </rPr>
          <t>переносится в строку 100.00.058 I</t>
        </r>
      </text>
    </comment>
  </commentList>
</comments>
</file>

<file path=xl/comments32.xml><?xml version="1.0" encoding="utf-8"?>
<comments xmlns="http://schemas.openxmlformats.org/spreadsheetml/2006/main">
  <authors>
    <author/>
  </authors>
  <commentList>
    <comment ref="E14" authorId="0">
      <text>
        <r>
          <rPr>
            <b/>
            <sz val="8"/>
            <color indexed="8"/>
            <rFont val="Tahoma"/>
            <family val="2"/>
            <charset val="204"/>
          </rPr>
          <t>Значение переносится в строку 100.00.052</t>
        </r>
        <r>
          <rPr>
            <sz val="8"/>
            <color indexed="8"/>
            <rFont val="Tahoma"/>
            <family val="2"/>
            <charset val="204"/>
          </rPr>
          <t xml:space="preserve">
</t>
        </r>
      </text>
    </comment>
    <comment ref="E22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Значение переносится в строку 100.00.052 I A 
</t>
        </r>
      </text>
    </comment>
    <comment ref="E24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Значение переносится в строку 100.00.030 II 
</t>
        </r>
      </text>
    </comment>
    <comment ref="E27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Значение переносится в строку 100.00.052 II 
</t>
        </r>
      </text>
    </comment>
  </commentList>
</comments>
</file>

<file path=xl/comments33.xml><?xml version="1.0" encoding="utf-8"?>
<comments xmlns="http://schemas.openxmlformats.org/spreadsheetml/2006/main">
  <authors>
    <author/>
  </authors>
  <commentList>
    <comment ref="A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ст. 299-301 НК
</t>
        </r>
        <r>
          <rPr>
            <sz val="8"/>
            <color indexed="8"/>
            <rFont val="Tahoma"/>
            <family val="2"/>
            <charset val="204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/>
  </authors>
  <commentList>
    <comment ref="A9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ст. 302 НК РК
</t>
        </r>
      </text>
    </comment>
    <comment ref="J16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строку 100.00.058 III
</t>
        </r>
      </text>
    </comment>
  </commentList>
</comments>
</file>

<file path=xl/comments35.xml><?xml version="1.0" encoding="utf-8"?>
<comments xmlns="http://schemas.openxmlformats.org/spreadsheetml/2006/main">
  <authors>
    <author/>
  </authors>
  <commentList>
    <comment ref="A7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со ст. 302 НК
</t>
        </r>
      </text>
    </comment>
    <comment ref="Z14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строку 100.00.058 IV
</t>
        </r>
      </text>
    </comment>
    <comment ref="AA14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переносится в  строку 100.00.058 V </t>
        </r>
        <r>
          <rPr>
            <sz val="8"/>
            <color indexed="8"/>
            <rFont val="Tahoma"/>
            <family val="2"/>
            <charset val="204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<sst xmlns="http://schemas.openxmlformats.org/spreadsheetml/2006/main" count="3342" uniqueCount="2378">
  <si>
    <t>Вниманию бухгалтеров!</t>
  </si>
  <si>
    <t xml:space="preserve">    ДЕКЛАРАЦИЯ  ПО КОРПОРАТИВНОМУ ПОДОХОДНОМУ НАЛОГУ</t>
  </si>
  <si>
    <t>Раздел. Общая информация о налогоплательщике</t>
  </si>
  <si>
    <t>БИН</t>
  </si>
  <si>
    <t>Налоговый период (год)</t>
  </si>
  <si>
    <t>Наименование налогоплательщика</t>
  </si>
  <si>
    <r>
      <t xml:space="preserve">Вид декларации (укажите </t>
    </r>
    <r>
      <rPr>
        <b/>
        <sz val="8"/>
        <rFont val="Arial Cyr"/>
        <family val="2"/>
        <charset val="204"/>
      </rPr>
      <t>Х</t>
    </r>
    <r>
      <rPr>
        <sz val="8"/>
        <rFont val="Arial Cyr"/>
        <family val="2"/>
        <charset val="204"/>
      </rPr>
      <t xml:space="preserve"> в соответствующей ячейке)</t>
    </r>
  </si>
  <si>
    <t>Первоначальная</t>
  </si>
  <si>
    <t>Очередная</t>
  </si>
  <si>
    <t>Дополнительная</t>
  </si>
  <si>
    <t>По уведомлению</t>
  </si>
  <si>
    <t>Ликвидационная</t>
  </si>
  <si>
    <t>Номер и дата уведомления (заполняется в случае предоставления дополнительной  декларации по уведомлению)</t>
  </si>
  <si>
    <t>А</t>
  </si>
  <si>
    <t>Номер</t>
  </si>
  <si>
    <t>В</t>
  </si>
  <si>
    <t>Дата</t>
  </si>
  <si>
    <t>Категория налогоплательщика (укажите Х )</t>
  </si>
  <si>
    <t>Код валюты</t>
  </si>
  <si>
    <t>KZT</t>
  </si>
  <si>
    <t>01</t>
  </si>
  <si>
    <t>02</t>
  </si>
  <si>
    <t>03</t>
  </si>
  <si>
    <t>04</t>
  </si>
  <si>
    <t>05</t>
  </si>
  <si>
    <t>06</t>
  </si>
  <si>
    <t>07</t>
  </si>
  <si>
    <t>Признак резидентства</t>
  </si>
  <si>
    <r>
      <t xml:space="preserve">Укажите </t>
    </r>
    <r>
      <rPr>
        <b/>
        <sz val="8"/>
        <rFont val="Arial Cyr"/>
        <family val="2"/>
        <charset val="204"/>
      </rPr>
      <t>Х</t>
    </r>
    <r>
      <rPr>
        <sz val="8"/>
        <rFont val="Arial Cyr"/>
        <family val="2"/>
        <charset val="204"/>
      </rPr>
      <t xml:space="preserve"> в соответствующей ячейке</t>
    </r>
  </si>
  <si>
    <t>Резидент РК</t>
  </si>
  <si>
    <t>Нерезидент РК</t>
  </si>
  <si>
    <t>Код страны резидентства и номер налоговой регистрации (если отмечена ячейка 10В)</t>
  </si>
  <si>
    <t>Код страны резидентства</t>
  </si>
  <si>
    <t>Номер налоговой регистрации</t>
  </si>
  <si>
    <t>Наличие у резидента постоянного учреждения за пределами Республики Казахстан (Укажите Х)</t>
  </si>
  <si>
    <t>Раздел. Совокупный годовой доход</t>
  </si>
  <si>
    <t>Код строки</t>
  </si>
  <si>
    <t xml:space="preserve">                                                Наименование</t>
  </si>
  <si>
    <t>100.00.001</t>
  </si>
  <si>
    <t>Доход от реализации</t>
  </si>
  <si>
    <t>100.00.002</t>
  </si>
  <si>
    <t xml:space="preserve">Доход от прироста стоимости                                                                                                               </t>
  </si>
  <si>
    <t>100.00.003</t>
  </si>
  <si>
    <t>Доход от снижения размеров созданных провизий (резервов), в том числе:</t>
  </si>
  <si>
    <t>I</t>
  </si>
  <si>
    <t>100.00.004</t>
  </si>
  <si>
    <t xml:space="preserve">Прочие  доходы                                                                                                                                                                                                                                             </t>
  </si>
  <si>
    <t>100.00.005</t>
  </si>
  <si>
    <t>100.00.006</t>
  </si>
  <si>
    <t>100.00.007</t>
  </si>
  <si>
    <t>100.00.008</t>
  </si>
  <si>
    <t>Раздел. Вычеты</t>
  </si>
  <si>
    <t>100.00.009</t>
  </si>
  <si>
    <t xml:space="preserve">Расходы по реализованным товарам (работам, услугам) (100.00.009I - 100.00.009II + 100.00.009III + 100.00.009IV + 100.00.009V - 100.00.009VI  - 100.00.009VII - 100.00.009VIII - 100.00.009IX)                                                                                                                                                                                                                                                 </t>
  </si>
  <si>
    <t>ТМЗ на начало налогового периода, всего</t>
  </si>
  <si>
    <t>,</t>
  </si>
  <si>
    <t>II</t>
  </si>
  <si>
    <t>ТМЗ на конец налогового периода, всего</t>
  </si>
  <si>
    <t>III</t>
  </si>
  <si>
    <t>Приобретено ТМЗ, работ, услуг всего, в том числе:</t>
  </si>
  <si>
    <t>A</t>
  </si>
  <si>
    <t>товарно-материальные запасы</t>
  </si>
  <si>
    <t>B</t>
  </si>
  <si>
    <t>финансовые услуги</t>
  </si>
  <si>
    <t>C</t>
  </si>
  <si>
    <t xml:space="preserve"> рекламные услуги</t>
  </si>
  <si>
    <t>D</t>
  </si>
  <si>
    <t>консультационные услуги</t>
  </si>
  <si>
    <t>E</t>
  </si>
  <si>
    <t>маркетинговые услуги</t>
  </si>
  <si>
    <t>F</t>
  </si>
  <si>
    <t>дизайнерские услуги</t>
  </si>
  <si>
    <t>G</t>
  </si>
  <si>
    <t>инжиниринговые услуги</t>
  </si>
  <si>
    <t>H</t>
  </si>
  <si>
    <t>прочие услуги и работы</t>
  </si>
  <si>
    <t>IV</t>
  </si>
  <si>
    <t>Расходы по начисленным доходам работников и иным выплатам физическим лицам</t>
  </si>
  <si>
    <t>V</t>
  </si>
  <si>
    <t>Стоимость работ и услуг, себестоимость ТМЗ, признанные расходами будущих периодов в  предыдущих налоговых периодах и относимые на вычеты в отчетном налоговом периоде</t>
  </si>
  <si>
    <t>VI</t>
  </si>
  <si>
    <t>Стоимость работ и услуг, себестоимость ТМЗ, признаваемые последующими расходами</t>
  </si>
  <si>
    <t>VII</t>
  </si>
  <si>
    <t>Стоимость работ, услуг, себестоимость ТМЗ, включаемые в первоначальную стоимость ФА, объектов преференций, активов, не подлежащих амортизации</t>
  </si>
  <si>
    <t>VIII</t>
  </si>
  <si>
    <t>IX</t>
  </si>
  <si>
    <t>Стоимость работ и услуг, себестоимость ТМЗ, признаваемые расходами будущих периодов и подлежащие отнесению на вычеты в последующие налоговые периоды</t>
  </si>
  <si>
    <t>100.00.010</t>
  </si>
  <si>
    <t xml:space="preserve">    Штрафы, пени, неустойки</t>
  </si>
  <si>
    <t>100.00.011</t>
  </si>
  <si>
    <t>100.00.012</t>
  </si>
  <si>
    <t>100.00.013</t>
  </si>
  <si>
    <t>Расходы по вознаграждению</t>
  </si>
  <si>
    <t>100.00.014</t>
  </si>
  <si>
    <t>Суммы представительских расходов</t>
  </si>
  <si>
    <t>100.00.015</t>
  </si>
  <si>
    <t>Сомнительные требования</t>
  </si>
  <si>
    <t>100.00.016</t>
  </si>
  <si>
    <t>100.00.017</t>
  </si>
  <si>
    <t xml:space="preserve">Вычеты по фиксированным активам (100.02.011 + 100.02.012) </t>
  </si>
  <si>
    <t>100.00.018</t>
  </si>
  <si>
    <t xml:space="preserve">Вычеты по инвестиционным налоговым преференциям </t>
  </si>
  <si>
    <t>100.00.019</t>
  </si>
  <si>
    <t>100.00.020</t>
  </si>
  <si>
    <t>100.00.021</t>
  </si>
  <si>
    <t>Раздел. Корректировка доходов и вычетов в соответствии с Налоговым кодексом</t>
  </si>
  <si>
    <t>100.00.022</t>
  </si>
  <si>
    <t>Корректировка доходов</t>
  </si>
  <si>
    <t>Корректировка вычетов</t>
  </si>
  <si>
    <t>Раздел. Корректировка доходов и вычетов в соответствии с Законом о трансфертном ценообразовании</t>
  </si>
  <si>
    <t>100.00.023</t>
  </si>
  <si>
    <t xml:space="preserve">Корректировка доходов </t>
  </si>
  <si>
    <t>100.00.024</t>
  </si>
  <si>
    <t>Раздел. Расчет налогооблагаемого дохода</t>
  </si>
  <si>
    <t>100.00.025</t>
  </si>
  <si>
    <t>100.00.026</t>
  </si>
  <si>
    <t>100.00.027</t>
  </si>
  <si>
    <t>100.00.028</t>
  </si>
  <si>
    <t>100.00.029</t>
  </si>
  <si>
    <t>100.00.030</t>
  </si>
  <si>
    <t>100.00.031</t>
  </si>
  <si>
    <t>100.00.032</t>
  </si>
  <si>
    <t xml:space="preserve">Убытки, перенесенные из предыдущих налоговых периодов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</si>
  <si>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100.00.033</t>
  </si>
  <si>
    <t>Раздел. Расчет налогового обязательства</t>
  </si>
  <si>
    <t>100.00.034</t>
  </si>
  <si>
    <t>Ставка КПН %</t>
  </si>
  <si>
    <t>100.00.035</t>
  </si>
  <si>
    <t>100.00.036</t>
  </si>
  <si>
    <t>КПН, удержанный у источника выплаты с дохода в виде выигрыша</t>
  </si>
  <si>
    <t>КПН, удержанный у источника выплаты с дохода в виде вознаграждения, перенесенный из предыдущих налоговых периодов</t>
  </si>
  <si>
    <t>КПН, удержанный у источника выплаты с дохода в виде вознаграждения, удержанный в налоговом периоде</t>
  </si>
  <si>
    <t>100.00.037</t>
  </si>
  <si>
    <t>Уменьшение КПН в соответствии с налоговым законодательством</t>
  </si>
  <si>
    <t>100.00.038</t>
  </si>
  <si>
    <t>100.00.039</t>
  </si>
  <si>
    <t>КПН на чистый доход, исчисленный:</t>
  </si>
  <si>
    <t>Ставке</t>
  </si>
  <si>
    <t>международным договором</t>
  </si>
  <si>
    <t xml:space="preserve">   Код страны, с которой заключен международный договор</t>
  </si>
  <si>
    <t>наименование международного договора</t>
  </si>
  <si>
    <t>100.00.040</t>
  </si>
  <si>
    <t xml:space="preserve">                  Я несу ответственность в соответствии с законами Республики Казахстан за достоверность и полноту сведений, приведенных в данной декларации.</t>
  </si>
  <si>
    <t xml:space="preserve"> Ф.И.О. Руководителя                                                                                                      подпись</t>
  </si>
  <si>
    <t>Дата подачи декларации:</t>
  </si>
  <si>
    <t>Ф.И.О . Должностного лица, принявшего декларацию                                                   подпись</t>
  </si>
  <si>
    <t>Дата приема декларации:</t>
  </si>
  <si>
    <t>Входящий номер документа</t>
  </si>
  <si>
    <t>Дата почтового штемпеля</t>
  </si>
  <si>
    <t>(заполняется в случае сдачи декларации по почте)</t>
  </si>
  <si>
    <t>М.Ш.</t>
  </si>
  <si>
    <t>ВЫЧЕТЫ ПО ФИКСИРОВАННЫМ АКТИВАМ</t>
  </si>
  <si>
    <t>(Приложение № 2 к декларации)</t>
  </si>
  <si>
    <t>Наименование</t>
  </si>
  <si>
    <t>100.02.001</t>
  </si>
  <si>
    <t>Стоимостный баланс групп (подгрупп) на начало налогового периода</t>
  </si>
  <si>
    <t>I группа</t>
  </si>
  <si>
    <t>II группа</t>
  </si>
  <si>
    <t>III группа</t>
  </si>
  <si>
    <t>IV группа</t>
  </si>
  <si>
    <t>100.02.002</t>
  </si>
  <si>
    <t>Стоимость поступивших фиксированных активов</t>
  </si>
  <si>
    <t>100.02.003</t>
  </si>
  <si>
    <t>Стоимость выбывших фиксированных активов</t>
  </si>
  <si>
    <t>100.02.004</t>
  </si>
  <si>
    <t>100.02.005</t>
  </si>
  <si>
    <t>Стоимостный баланс групп на конец налогового периода</t>
  </si>
  <si>
    <t>100.02.006</t>
  </si>
  <si>
    <t>Амортизационные отчисления по фиксированным активам</t>
  </si>
  <si>
    <t>предельная</t>
  </si>
  <si>
    <t>применяемая</t>
  </si>
  <si>
    <t>100.02.007</t>
  </si>
  <si>
    <t>100.02.008</t>
  </si>
  <si>
    <t>Величина стоимостного баланса группы и признаваемый убыток по группам (кроме 1 группы) при выбытии всех фиксированных активов</t>
  </si>
  <si>
    <t>100.07.009</t>
  </si>
  <si>
    <t xml:space="preserve">Величина стоимостного баланса группы (подгруппы) менее 300 МРП, относимая на вычеты </t>
  </si>
  <si>
    <t>100.02.010</t>
  </si>
  <si>
    <t>100.02.011</t>
  </si>
  <si>
    <t>ИТОГО вычетов по фиксированным активом</t>
  </si>
  <si>
    <t>100.02.012</t>
  </si>
  <si>
    <t>Исполнитель</t>
  </si>
  <si>
    <t>должность</t>
  </si>
  <si>
    <t>подпись</t>
  </si>
  <si>
    <t>Расшифровка подписи</t>
  </si>
  <si>
    <t>Республики Казахстан</t>
  </si>
  <si>
    <t>Налоговый регистр по определению стоимостных балансов групп (подгрупп) фиксированных
 активов и последующим расходам по фиксированным активам</t>
  </si>
  <si>
    <t xml:space="preserve">1. </t>
  </si>
  <si>
    <t>2.</t>
  </si>
  <si>
    <t>Ф.И.О. или наименование налогоплательщика_______________________________</t>
  </si>
  <si>
    <t>3.</t>
  </si>
  <si>
    <t>Налоговый период: год ___________________________________________________</t>
  </si>
  <si>
    <t>Амортизационные отчисления и другие вычеты по фиксированным активам</t>
  </si>
  <si>
    <t>№ 
п/п</t>
  </si>
  <si>
    <t>Наименование стоимостных показателей и вычетов</t>
  </si>
  <si>
    <t>Здания, сооружения 
(за исключением  нефтяных, газовых скважин и передаточных устройств)</t>
  </si>
  <si>
    <t>Оставшиеся 
группы фиксированных активов</t>
  </si>
  <si>
    <t>Всего по фиксированным активам</t>
  </si>
  <si>
    <t>5 = (гр. 3 + гр. 4)</t>
  </si>
  <si>
    <t>Стоимостный баланс подгрупп (групп) на начало налогового периода</t>
  </si>
  <si>
    <t>Стоимость поступивших
 фиксированных активов подгрупп (групп)</t>
  </si>
  <si>
    <t>Стоимость выбывших 
фиксированных активов подгрупп (групп)</t>
  </si>
  <si>
    <t>Последующие расходы, относимые на вычеты</t>
  </si>
  <si>
    <t>Последующие расходы, относимые на увеличение стоимостного баланса подгрупп (групп)</t>
  </si>
  <si>
    <t>Стоимостный баланс подгрупп
 (групп) на конец налогового периода</t>
  </si>
  <si>
    <t>Амортизационные отчисления</t>
  </si>
  <si>
    <t>Величина стоимостного баланса
 группы (II, III, IV) при выбытии всех фиксированных активов</t>
  </si>
  <si>
    <t>Величина стоимостного баланса
 подгрупп (группы) менее 300 месячных расчетных показателей</t>
  </si>
  <si>
    <t>Стоимостный баланс подгрупп 
(групп) на конец налогового периода с учетом корректировок</t>
  </si>
  <si>
    <t>Расшифровка амортизационных отчислений и других вычетов по фиксированным активам</t>
  </si>
  <si>
    <t>(тенге)</t>
  </si>
  <si>
    <t>№ пп</t>
  </si>
  <si>
    <t>Код 
фиксированных активов в соответствии с ГКРК КОФ</t>
  </si>
  <si>
    <t>№ Группы</t>
  </si>
  <si>
    <t>Предельная норма 
амортизационных отчислений (%)</t>
  </si>
  <si>
    <t>Применяемая
 норма амортизационных отчислений (%)</t>
  </si>
  <si>
    <t>Стоимост
ные
 балансы подгрупп (групп) на начало налогового периода</t>
  </si>
  <si>
    <t>Стоимость
 поступив
ших фиксированных активов подгруппы (группы)</t>
  </si>
  <si>
    <t>Стоимость
 выбывших фиксированных активов подгруппы (группы</t>
  </si>
  <si>
    <t>Последую
щие
 расходы, относимые на вычеты</t>
  </si>
  <si>
    <t>Последу
ющие
 расходы, относимые на увеличение стоимостного баланса подгруппы (группы)</t>
  </si>
  <si>
    <t>Стоимост
ные
 балансы подгрупп (групп) на конец налогового периода</t>
  </si>
  <si>
    <t>Амортиза
ционные отчисления</t>
  </si>
  <si>
    <t>Величина стоимостного баланса группы (II, III, IV) при выбытии всех фиксированных активов</t>
  </si>
  <si>
    <t>Величина стоимост
ного баланса подгрупп (групп) менее 300 МРП</t>
  </si>
  <si>
    <t>Стоимостные
 балансы подгрупп (групп) на конец налогового периода с учетом корректировок</t>
  </si>
  <si>
    <t>11=(гр.6+гр.7-гр.8+гр.10)</t>
  </si>
  <si>
    <t>12=гр.11*гр.5</t>
  </si>
  <si>
    <t>15=гр.11-гр.12-
гр.-13-гр.14</t>
  </si>
  <si>
    <t>Здания, строения (за исключением нефтяных, газовых скважин и передаточных устройств)</t>
  </si>
  <si>
    <t>ИТОГО (строка заполняется только по итогу формы):</t>
  </si>
  <si>
    <t>Оставшиеся группы фиксированных активов</t>
  </si>
  <si>
    <t>Амортизационные отчисления по фиксированным активам, впервые введенным в эксплуатацию на территории Республики Казахстан</t>
  </si>
  <si>
    <t>тенге</t>
  </si>
  <si>
    <t>№ п/п</t>
  </si>
  <si>
    <t>Дата ввода</t>
  </si>
  <si>
    <t>№ группы</t>
  </si>
  <si>
    <t>Предельная норма амортизационных отчислений (%)</t>
  </si>
  <si>
    <t>Применяемая норма амортизационных отчислений (%), (не выше нормы в гр.5)</t>
  </si>
  <si>
    <t>Двойная норма амортизационных отчислений (%)</t>
  </si>
  <si>
    <t>Сумма поступивших фиксированных активов</t>
  </si>
  <si>
    <t>Амортизационные отчисления, подлежащие вычеты в пределах двойной нормы амортизации</t>
  </si>
  <si>
    <t>Остаточная стоимость фиксированных активов</t>
  </si>
  <si>
    <t>Дата выбытия фиксированного актива</t>
  </si>
  <si>
    <t>7= гр.6*2</t>
  </si>
  <si>
    <t>9=гр.7* гр.8</t>
  </si>
  <si>
    <t>10=гр.8-гр.9</t>
  </si>
  <si>
    <t>СВЕДЕНИЯ О КОМПОНЕНТАХ ГОДОВОЙ  ФИНАНСОВОЙ ОТЧЕТНОСТИ</t>
  </si>
  <si>
    <t>Приложение 100.07 к декларации</t>
  </si>
  <si>
    <t>АКТИВЫ</t>
  </si>
  <si>
    <t>На конец отчетного периода</t>
  </si>
  <si>
    <t>На начало отчетного периода</t>
  </si>
  <si>
    <t>100.07.001</t>
  </si>
  <si>
    <t>Денежные средства и их эквиваленты</t>
  </si>
  <si>
    <t>100.07.002</t>
  </si>
  <si>
    <t>Краткосрочные финансовые инвестиции</t>
  </si>
  <si>
    <t>100.07.003</t>
  </si>
  <si>
    <t>Краткосрочная дебиторская задолженность</t>
  </si>
  <si>
    <t>100.07.004</t>
  </si>
  <si>
    <t>Запасы</t>
  </si>
  <si>
    <t>100.07.005</t>
  </si>
  <si>
    <t>Текущие налоговые активы</t>
  </si>
  <si>
    <t>100.07.006</t>
  </si>
  <si>
    <t>Долгосрочные активы, предназначенные для продажи</t>
  </si>
  <si>
    <t>100.07.007</t>
  </si>
  <si>
    <t>Прочие краткосрочные активы</t>
  </si>
  <si>
    <t>100.07.008</t>
  </si>
  <si>
    <t>Долгосрочные финансовые инвестиции</t>
  </si>
  <si>
    <t>Долгосрочная дебиторская задолженность</t>
  </si>
  <si>
    <t>100.07.010</t>
  </si>
  <si>
    <t>Инвестиции, учитываемые методом долевого участия</t>
  </si>
  <si>
    <t>100.07.011</t>
  </si>
  <si>
    <t>Инвестиционная недвижимость</t>
  </si>
  <si>
    <t>100.07.012</t>
  </si>
  <si>
    <t>Основные средства</t>
  </si>
  <si>
    <t>100.07.013</t>
  </si>
  <si>
    <t>Биологические активы</t>
  </si>
  <si>
    <t>100.07.014</t>
  </si>
  <si>
    <t>Разведочные и оценочные активы</t>
  </si>
  <si>
    <t>100.07.015</t>
  </si>
  <si>
    <t>Нематериальные активы</t>
  </si>
  <si>
    <t>100.07.016</t>
  </si>
  <si>
    <t>Отложенные налоговые активы</t>
  </si>
  <si>
    <t>100.07.017</t>
  </si>
  <si>
    <t>Прочие долгосрочные активы</t>
  </si>
  <si>
    <t>100.07.018</t>
  </si>
  <si>
    <t xml:space="preserve"> ИТОГО АКТИВЫ</t>
  </si>
  <si>
    <t>ОБЯЗАТЕЛЬСТВА</t>
  </si>
  <si>
    <t>100.07.019</t>
  </si>
  <si>
    <t>Краткосрочные финансовые обязательства</t>
  </si>
  <si>
    <t>100.07.020</t>
  </si>
  <si>
    <t>Обязательства по налогам</t>
  </si>
  <si>
    <t>100.07.021</t>
  </si>
  <si>
    <t>Обязательства по другим обязательным и добровольным платежам</t>
  </si>
  <si>
    <t>100.07.022</t>
  </si>
  <si>
    <t>Краткосрочная кредиторская задолженность</t>
  </si>
  <si>
    <t>100.07.023</t>
  </si>
  <si>
    <t>Краткосрочные оценочные обязательства</t>
  </si>
  <si>
    <t>100.07.024</t>
  </si>
  <si>
    <t>Прочие краткосрочные обязательства</t>
  </si>
  <si>
    <t>100.07.025</t>
  </si>
  <si>
    <t>Долгосрочные финансовые обязательства</t>
  </si>
  <si>
    <t>100.07.026</t>
  </si>
  <si>
    <t>Долгосрочная кредиторская задолженность</t>
  </si>
  <si>
    <t>100.07.027</t>
  </si>
  <si>
    <t>Долгосрочные оценочные обязательства</t>
  </si>
  <si>
    <t>.</t>
  </si>
  <si>
    <t>100.07.028</t>
  </si>
  <si>
    <t>Отложенные налоговые обязательства</t>
  </si>
  <si>
    <t>100.07.029</t>
  </si>
  <si>
    <t>Прочие долгосрочные обязательства</t>
  </si>
  <si>
    <t>100.07.030</t>
  </si>
  <si>
    <t>ИТОГО ОБЯЗАТЕЛЬСТВА</t>
  </si>
  <si>
    <t>100.07.031</t>
  </si>
  <si>
    <t>Уставный капитал</t>
  </si>
  <si>
    <t>100.07.032</t>
  </si>
  <si>
    <t>Неоплаченный капитал</t>
  </si>
  <si>
    <t>100.07.033</t>
  </si>
  <si>
    <t>Эмиссионный доход</t>
  </si>
  <si>
    <t>100.07.034</t>
  </si>
  <si>
    <t>Выкупленные собственные долевые инструменты</t>
  </si>
  <si>
    <t>100.07.035</t>
  </si>
  <si>
    <t>Резервы</t>
  </si>
  <si>
    <t>100.07.036</t>
  </si>
  <si>
    <t>Нераспределенный доход (непокрытый убыток)</t>
  </si>
  <si>
    <t>100.07.037</t>
  </si>
  <si>
    <t>Доля меньшинства</t>
  </si>
  <si>
    <t>100.07.038</t>
  </si>
  <si>
    <t>ИТОГО КАПИТАЛ</t>
  </si>
  <si>
    <t>НАЛОГОВЫЙ РЕГИСТР</t>
  </si>
  <si>
    <t>Сумма, тенге</t>
  </si>
  <si>
    <t>ИТОГО</t>
  </si>
  <si>
    <t>в том числе:</t>
  </si>
  <si>
    <t>Доход от сдачи в аренду имущества</t>
  </si>
  <si>
    <t>Строка 100.00.002 Доход от прироста стоимости</t>
  </si>
  <si>
    <t>Наименование актива, не подлежащего амортизации</t>
  </si>
  <si>
    <t>Первоначальная стоимость</t>
  </si>
  <si>
    <t>Стоимость реализации</t>
  </si>
  <si>
    <t>Сумма дохода, тенге</t>
  </si>
  <si>
    <t>Сумма убытка, тенге</t>
  </si>
  <si>
    <t>Земельный участок</t>
  </si>
  <si>
    <t>Незавершенное строительство</t>
  </si>
  <si>
    <t>Неустановленное оборудование</t>
  </si>
  <si>
    <t>Ценные бумаги</t>
  </si>
  <si>
    <t>Доля участия</t>
  </si>
  <si>
    <t>Наименование кредитора</t>
  </si>
  <si>
    <t>ИИН/БИН</t>
  </si>
  <si>
    <t>Дата возникновения</t>
  </si>
  <si>
    <t>Сумма обязательства</t>
  </si>
  <si>
    <t>Сумма корректировки НДС</t>
  </si>
  <si>
    <t>Сумма дохода от списания обязательств, включаемая в СГД, тенге</t>
  </si>
  <si>
    <t>Основание списания обязательства</t>
  </si>
  <si>
    <t>Наименование кредитора/ Ф.И.О. работника</t>
  </si>
  <si>
    <t>Дата начисления дохода</t>
  </si>
  <si>
    <t>Сумма обязательства, признанного сомнительным, тенге</t>
  </si>
  <si>
    <t>Основание признания сомнительного обязательства</t>
  </si>
  <si>
    <t>Наименование контрагента</t>
  </si>
  <si>
    <t>БИН/ИИН должника контрагента</t>
  </si>
  <si>
    <t>Сумма дохода от уступки права требования</t>
  </si>
  <si>
    <t>Комментарии (№ договора дата заключения договора)</t>
  </si>
  <si>
    <t>Наименование фиксированного актива</t>
  </si>
  <si>
    <t>Причина выбытия</t>
  </si>
  <si>
    <t>Дата реализации</t>
  </si>
  <si>
    <t>Группа по НУ</t>
  </si>
  <si>
    <t>Стоимостный баланс подгруппы на начало  налогового периода</t>
  </si>
  <si>
    <t>Поступило за налоговый период</t>
  </si>
  <si>
    <t>Стоимостный баланс на конец налогового периода</t>
  </si>
  <si>
    <t>Стоимость реализации ФА (без НДС)</t>
  </si>
  <si>
    <t xml:space="preserve"> Присужденные или признанные должником штрафы, пени, неустойки</t>
  </si>
  <si>
    <t>Наименование поставщика товаров (работ, услуг)</t>
  </si>
  <si>
    <t>ИИН/БИН поставщика товаров (работ, услуг)</t>
  </si>
  <si>
    <t xml:space="preserve">Основание </t>
  </si>
  <si>
    <t>Сумма штрафных санкций согласно договору</t>
  </si>
  <si>
    <t>Признанная сумма штрафных санкций</t>
  </si>
  <si>
    <t>ИИН/БИН контрагента</t>
  </si>
  <si>
    <t>Сумма дохода текущего года по ранее произведенным вычетам</t>
  </si>
  <si>
    <t>Курсовая разница</t>
  </si>
  <si>
    <t xml:space="preserve">Сумма превышения положительной КР, взятой в доход или превышения отрицательной КР отнесенная на вычеты  </t>
  </si>
  <si>
    <t>Примечание</t>
  </si>
  <si>
    <t>Другие доходы</t>
  </si>
  <si>
    <t>Наименование организации</t>
  </si>
  <si>
    <t>ИИН/БИН организации</t>
  </si>
  <si>
    <t>Наименование дохода</t>
  </si>
  <si>
    <t xml:space="preserve">Сумма </t>
  </si>
  <si>
    <t>Комментарии</t>
  </si>
  <si>
    <t>Дивиденды</t>
  </si>
  <si>
    <t>Вознаграждение по депозиту, долговой ценной бумаге, векселю</t>
  </si>
  <si>
    <t>доходы от конвертации валюты (суммовая разница)</t>
  </si>
  <si>
    <t>Наименование статьи</t>
  </si>
  <si>
    <t>Сумма</t>
  </si>
  <si>
    <t>Вид запасов</t>
  </si>
  <si>
    <t>При переходе на иной метод оценки запасов</t>
  </si>
  <si>
    <t>Положительная разница, образовавшаяся в результате применения нового метода оценки ТМЗ</t>
  </si>
  <si>
    <t>увеличение СГД</t>
  </si>
  <si>
    <t>Отрицательная разница, образовавшаяся в результате применения нового метода оценки ТМЗ</t>
  </si>
  <si>
    <t>уменьшение СГД (со знаком минус)</t>
  </si>
  <si>
    <t>Наименование поставщика</t>
  </si>
  <si>
    <t>ИИН/БИН поставщика</t>
  </si>
  <si>
    <t>ИНН/БИН поставщика</t>
  </si>
  <si>
    <t>Доход работников и иные выплаты физическим лицам</t>
  </si>
  <si>
    <t>Суммы компенсаций при служебных командировках и представляющих собой превышение размеров суточных</t>
  </si>
  <si>
    <t>Обязательные профессиональные пенсионные взносы</t>
  </si>
  <si>
    <t>Прочие выплаты физическим лицам:</t>
  </si>
  <si>
    <t xml:space="preserve">Наименование последующих расходов </t>
  </si>
  <si>
    <t>Наименование последующих расходов</t>
  </si>
  <si>
    <t>Наименование запасов, работ, услуг</t>
  </si>
  <si>
    <t>Сумма НДС, относимая на вычеты</t>
  </si>
  <si>
    <t xml:space="preserve">1 квартал </t>
  </si>
  <si>
    <t>2 квартал</t>
  </si>
  <si>
    <t>4 квартал</t>
  </si>
  <si>
    <t>Месяцы налогового периода</t>
  </si>
  <si>
    <t>Начислено доходов работникам</t>
  </si>
  <si>
    <t>Сумма ОПВ</t>
  </si>
  <si>
    <t>Сумма социальных отчислений</t>
  </si>
  <si>
    <t>За отчетный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</si>
  <si>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</si>
  <si>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</si>
  <si>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</si>
  <si>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</si>
  <si>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</si>
  <si>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</si>
  <si>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</si>
  <si>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</si>
  <si>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</si>
  <si>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</si>
  <si>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</si>
  <si>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</si>
  <si>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</si>
  <si>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дата составления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</si>
  <si>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</si>
  <si>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</si>
  <si>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</si>
  <si>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</si>
  <si>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</si>
  <si>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</si>
  <si>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</si>
  <si>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</si>
  <si>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</si>
  <si>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</si>
  <si>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</si>
  <si>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</si>
  <si>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Среднегодовая сумма собственного капитала</t>
  </si>
  <si>
    <t>Среднегодовая сумма обязательств</t>
  </si>
  <si>
    <t>Предельный коэффициент</t>
  </si>
  <si>
    <t>ИИН/БИН кредитора</t>
  </si>
  <si>
    <t>Номер и дата договора</t>
  </si>
  <si>
    <t>Сумма вознаграждения -связанная с кредитом (займом, микрокредитом)</t>
  </si>
  <si>
    <t>Сумма вознаграждения, выплачиваемого взаимосвязанной стороне</t>
  </si>
  <si>
    <t>Сумма вознаграждения, выплачиваемого лицам, зарегистрированным в государстве с льготным налогообложением</t>
  </si>
  <si>
    <t xml:space="preserve">Сумма вознаграждения, выплачиваемого независимой стороне по займам, предоставленным под депозит или обеспеченную гарантию, поручительство </t>
  </si>
  <si>
    <t>Сумма вознаграждения за кредиты (займы), выдаваемые кредитным товариществом</t>
  </si>
  <si>
    <t>Б</t>
  </si>
  <si>
    <t>Г</t>
  </si>
  <si>
    <t>Д</t>
  </si>
  <si>
    <t>Наименование статей</t>
  </si>
  <si>
    <t>База для расчета величины представительских расходов</t>
  </si>
  <si>
    <t>Сумма произведенных представительских расходов</t>
  </si>
  <si>
    <t>Разрешенный вычет по представительским расходам (наименьшая из сумм гр.4 или гр.5)</t>
  </si>
  <si>
    <t>Расходы, не относимые на вычеты</t>
  </si>
  <si>
    <t>ИТОГО сумма представительских расходов, относимая на вычеты</t>
  </si>
  <si>
    <t>ИТОГО база для исчисления вычета по представительским расходам</t>
  </si>
  <si>
    <t>Наименование дебитора</t>
  </si>
  <si>
    <t>Документ, подтверждающий возникновение требований (№, дата)</t>
  </si>
  <si>
    <t xml:space="preserve">Сумма требования </t>
  </si>
  <si>
    <t>Сумма, относимая на вычеты в текущем году</t>
  </si>
  <si>
    <t>Социальный налог</t>
  </si>
  <si>
    <t>Земельный налог</t>
  </si>
  <si>
    <t>Налог на имущество</t>
  </si>
  <si>
    <t>Налог на транспорт</t>
  </si>
  <si>
    <t>Плата за эмиссии в окружающую среду</t>
  </si>
  <si>
    <t>Плата за водопользование</t>
  </si>
  <si>
    <t>Плата за пользование земельными участками</t>
  </si>
  <si>
    <t>Плата за размещение наружной (визуальной) рекламы</t>
  </si>
  <si>
    <t>по применению инвестиционных налоговых преференций</t>
  </si>
  <si>
    <t>№ п.п.</t>
  </si>
  <si>
    <t>Наименование объекта преференции (основного средства)</t>
  </si>
  <si>
    <t xml:space="preserve">Дата ввода в эксплуатацию основного средства (при его наличии) </t>
  </si>
  <si>
    <t xml:space="preserve">Номер и дата контракта (при его наличии)
</t>
  </si>
  <si>
    <t xml:space="preserve">Периоды, на которые предоставлены преференции </t>
  </si>
  <si>
    <t xml:space="preserve">Стоимость объекта преференции (основного средства), и (или) расходов на реконструкцию, модернизацию, подлежащие отнесению на
вычеты
</t>
  </si>
  <si>
    <t xml:space="preserve">Стоимость объекта преференции (основного средства), и (или) расходов на реконструкцию, модернизацию, отнесенные на вычеты в налоговом периоде
</t>
  </si>
  <si>
    <t xml:space="preserve">Остаточная стоимость объекта преференции (основного средства), и (или) расходов на реконструкцию, модернизацию (графа 6 –
графа 7)
</t>
  </si>
  <si>
    <t xml:space="preserve">Итого (строка заполняется только по итогу формы)
</t>
  </si>
  <si>
    <t>(Ф.И.О., подпись руководителя (налогоплательщика), печать)</t>
  </si>
  <si>
    <t>(Ф.И.О., подпись главного бухгалтера)</t>
  </si>
  <si>
    <t>(Ф.И.О., подпись лица, ответственного за составление налогового регистра)</t>
  </si>
  <si>
    <t>(Дата составления налогового регистра)</t>
  </si>
  <si>
    <t>№пп</t>
  </si>
  <si>
    <t>Страна пребывания</t>
  </si>
  <si>
    <t>К-во дней пребывания</t>
  </si>
  <si>
    <t>Расходы на найм жилья</t>
  </si>
  <si>
    <t>Расходы на проезд</t>
  </si>
  <si>
    <t>ИТОГО сумма командировочных расходов</t>
  </si>
  <si>
    <t>Вид расходов</t>
  </si>
  <si>
    <t>Сумма расходов</t>
  </si>
  <si>
    <t>управленческие и административные расходы нерезидента, указанные в графе 3G формы 100.03</t>
  </si>
  <si>
    <t>наименование</t>
  </si>
  <si>
    <t>ИИН\БИН контрагента</t>
  </si>
  <si>
    <t>Период признания дохода/вычета</t>
  </si>
  <si>
    <t>Сумма Корректировки дохода/вычета без НДС</t>
  </si>
  <si>
    <t>Сумма НДС</t>
  </si>
  <si>
    <t>Основание (наименование, номер, дата документа)</t>
  </si>
  <si>
    <t>ИТОГО: Корректировка доходов и  вычетов (I - II)</t>
  </si>
  <si>
    <t>Итого: сумма корректировки доходов</t>
  </si>
  <si>
    <t>полного или частичного возврата товаров</t>
  </si>
  <si>
    <t>изменения условий сделки</t>
  </si>
  <si>
    <t>изменения цены, компенсации за реализованные или приобретенные товары, выполненные работы, оказанные услуги</t>
  </si>
  <si>
    <t>скидки с цены, скидки с продаж;</t>
  </si>
  <si>
    <t xml:space="preserve"> изменения суммы, подлежащей оплате в национальной валюте за реализованные или приобретенные товары, выполненные работы, оказанные услуги, исходя из условий договора;</t>
  </si>
  <si>
    <t>Итого: сумма корректировки вычетов</t>
  </si>
  <si>
    <t>Ф.И.О. или наименование налогоплательщика</t>
  </si>
  <si>
    <t>№</t>
  </si>
  <si>
    <t>Наименование расхода/дохода</t>
  </si>
  <si>
    <t xml:space="preserve">Наименование лица </t>
  </si>
  <si>
    <t>Основание</t>
  </si>
  <si>
    <t>ИТОГО (стр.1+стр.2+стр.3)</t>
  </si>
  <si>
    <t>Налогооблагаемый доход</t>
  </si>
  <si>
    <t>С</t>
  </si>
  <si>
    <t>Сумма уменьшения НОД (наименьшая из сумм гр. А и гр. С)</t>
  </si>
  <si>
    <t>2-кратный размер произведенных расходов на оплату труда инвалидов и на 50 процентов от суммы исчисленного социального налога от заработной платы и других выплат инвалидам</t>
  </si>
  <si>
    <t>Расходы на обучение физического лица, не состоящего с налогоплательщиком в трудовых отношениях, при условии заключения с физическим лицом договора об обязательстве отработать у налогоплательщика не менее трех лет</t>
  </si>
  <si>
    <t>В размере 50 процентов от фактически понесенных расходов на выполнение работ, признанных по заключению уполномоченного органа в области науки научно-исследовательскими, научно-техническими и (или) опытно-конструкторскими.</t>
  </si>
  <si>
    <t>Налогоплательщик имеет право на уменьшение налогооблагаемого дохода на следующие виды доходов</t>
  </si>
  <si>
    <t>вознаграждение по долговым ценным бумагам, находящимся на дату начисления такого вознаграждения в официальном списке фондовой биржи, функционирующей на территории Республики Казахстан</t>
  </si>
  <si>
    <t>вознаграждение по государственным эмиссионным ценным бумагам, агентским облигациям</t>
  </si>
  <si>
    <t>доходы от прироста стоимости при реализации государственных эмиссионных ценных бумаг, уменьшенные на убытки от реализации государственных эмиссионных ценных бумаг</t>
  </si>
  <si>
    <t>доходы от прироста стоимости при реализации агентских облигаций, уменьшенные на убытки, возникшие от реализации агентских облигаций</t>
  </si>
  <si>
    <t>стоимость имущества, полученного в виде гуманитарной помощи в случае возникновения чрезвычайных ситуаций природного и техногенного характера и использованного по назначению</t>
  </si>
  <si>
    <t>доходы от прироста стоимости при реализации методом открытых торгов на фондовой бирже, функционирующей на территории Республики Казахстан, ценных бумаг, находящихся на день реализации в официальных списках данной фондовой биржи, уменьшенные на убытки, возникшие от реализации методом открытых торгов на фондовой бирже, функционирующей на территории Республики Казахстан, ценных бумаг, находящихся на день реализации в официальных списках данной фондовой биржи</t>
  </si>
  <si>
    <t>ИТОГО сумма уменьшения НОД  для строки 100.00.030</t>
  </si>
  <si>
    <t>Исполнитель (ФИО  / Должность)</t>
  </si>
  <si>
    <t>(подпись)</t>
  </si>
  <si>
    <t>Дата составления</t>
  </si>
  <si>
    <t>Год</t>
  </si>
  <si>
    <t>НОД  (Убыток) в текущем налоговом периоде</t>
  </si>
  <si>
    <t>Убытки, переносимые на последующий период</t>
  </si>
  <si>
    <t>Вид доходов</t>
  </si>
  <si>
    <t>Валюта</t>
  </si>
  <si>
    <t xml:space="preserve">Страна получения иностранного дохода </t>
  </si>
  <si>
    <t xml:space="preserve">Наименование источника дохода </t>
  </si>
  <si>
    <t>Номер налоговой регистрации в стране резидентства</t>
  </si>
  <si>
    <t>Сумма дохода резидента РК из иностранных источников, за исключением полученной в стране с льготным налогообложением</t>
  </si>
  <si>
    <t xml:space="preserve">Сумма дохода резидента РК из иностранных источников, за исключением полученной в стране с льготным </t>
  </si>
  <si>
    <t>Общая сумма дохода резидента РК из иностранных источников (гр. 7+гр.8)</t>
  </si>
  <si>
    <t>Доля участия резидента РК в уставном капитале нерезидента, %</t>
  </si>
  <si>
    <t>Общая сумма прибыли нерезидента, зарегистрированного в государстве с льготным налогообложением (в валюте)</t>
  </si>
  <si>
    <t>Сума прибыли нерезидента, относящаяся к резиденту РК (в валюте)</t>
  </si>
  <si>
    <t>Сумма прибыли нерезидента, относящаяся к резиденту РК (в тенге)</t>
  </si>
  <si>
    <t>Сумма начисленных доходов, не связанная с постоянным учреждением (в валюте)</t>
  </si>
  <si>
    <t>Сумма начисленных доходов, не связанная с постоянным учреждением (в тенге)</t>
  </si>
  <si>
    <t>Сумма управленческих и административных расходов резидента РК</t>
  </si>
  <si>
    <t>Прочие расходы, относимые на вычеты</t>
  </si>
  <si>
    <t>Сумма НОД от деятельности через постоянное учреждение, определяемая по законодательству РК</t>
  </si>
  <si>
    <t>Сумма НОД от деятельности через постоянное учреждение, определяемая по законодательству  иностранного государства</t>
  </si>
  <si>
    <t>Ставка уплаченного подоходного налога</t>
  </si>
  <si>
    <t>Сумма подоходного налога, уплаченного в иностранном государстве</t>
  </si>
  <si>
    <t>Сумма подоходного налога, исчисленного по законодательству РК</t>
  </si>
  <si>
    <t>Ставка налога, подлежащего зачету</t>
  </si>
  <si>
    <t>Сумма подоходного налога, подлежащего зачету</t>
  </si>
  <si>
    <t>Вид выигрыша</t>
  </si>
  <si>
    <t>Наименование налогового агента (источника доходов)</t>
  </si>
  <si>
    <t xml:space="preserve">БИН  налогового агента </t>
  </si>
  <si>
    <t>Основание подтверждения (наименование документа, реквизиты документа)</t>
  </si>
  <si>
    <t>дата выплаты выигрыша</t>
  </si>
  <si>
    <t>Сумма выплаченного выигрыша (тенге)</t>
  </si>
  <si>
    <t>Сумма КПН, удержанного у источника выплаты,  в налоговом периоде</t>
  </si>
  <si>
    <t>Вид вознаграждения</t>
  </si>
  <si>
    <t>Наименование налогового агента</t>
  </si>
  <si>
    <t>БИН налогового агента</t>
  </si>
  <si>
    <t>Сумма выплаченного вознаграждения</t>
  </si>
  <si>
    <t>Налоговый период выплаты вознаграждения</t>
  </si>
  <si>
    <t>Сумма КПН, удержанного у источника выплаты  в отчетном налоговом периоде</t>
  </si>
  <si>
    <t>Вознаграждение по депозиту</t>
  </si>
  <si>
    <t>Врознаграждение по долговой ценной бумаге</t>
  </si>
  <si>
    <t>Вознаграждение по векселю</t>
  </si>
  <si>
    <t>Вознаграждение по исламскому арендному сертификату</t>
  </si>
  <si>
    <t xml:space="preserve"> </t>
  </si>
  <si>
    <t>Штрафы, пени, неустойки</t>
  </si>
  <si>
    <t>Форма 1</t>
  </si>
  <si>
    <t xml:space="preserve">Наименование организации </t>
  </si>
  <si>
    <t>БИН организации</t>
  </si>
  <si>
    <t>Сведения о реорганизации</t>
  </si>
  <si>
    <t>Вид деятельности организации</t>
  </si>
  <si>
    <t>Организационно-правовая форма</t>
  </si>
  <si>
    <t>Форма отчетности</t>
  </si>
  <si>
    <t>Среднегодовая численность работников</t>
  </si>
  <si>
    <t>чел.</t>
  </si>
  <si>
    <t>Субъект предпринимательства</t>
  </si>
  <si>
    <t>(малого, среднего, крупного)</t>
  </si>
  <si>
    <t>Юридический адрес организации</t>
  </si>
  <si>
    <t>БУХГАЛТЕРСКИЙ БАЛАНС</t>
  </si>
  <si>
    <t>Активы</t>
  </si>
  <si>
    <t>Код стр.</t>
  </si>
  <si>
    <t>На  начало отчетного периода</t>
  </si>
  <si>
    <t>I. Краткосрочные активы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</si>
  <si>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</si>
  <si>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</si>
  <si>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</si>
  <si>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</si>
  <si>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</si>
  <si>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</si>
  <si>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</si>
  <si>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</si>
  <si>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</si>
  <si>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</si>
  <si>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</si>
  <si>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</si>
  <si>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</si>
  <si>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</si>
  <si>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</si>
  <si>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018</t>
  </si>
  <si>
    <t>019</t>
  </si>
  <si>
    <t>Итого краткосрочных активов</t>
  </si>
  <si>
    <t>100</t>
  </si>
  <si>
    <t>Активы (или выбывающие группы), предназначеннные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</si>
  <si>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</si>
  <si>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</si>
  <si>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</si>
  <si>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</si>
  <si>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</si>
  <si>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200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</si>
  <si>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</si>
  <si>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</si>
  <si>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</si>
  <si>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</si>
  <si>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</si>
  <si>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</si>
  <si>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</si>
  <si>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</si>
  <si>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</si>
  <si>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Итого краткосрочных обязательств (сумма строк с 210 по 217)</t>
  </si>
  <si>
    <t>300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</si>
  <si>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</si>
  <si>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</si>
  <si>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</si>
  <si>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</si>
  <si>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</si>
  <si>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долгосрочные обязательств</t>
  </si>
  <si>
    <t>400</t>
  </si>
  <si>
    <t>V. Капитал</t>
  </si>
  <si>
    <t>Уставный (акционерный)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</si>
  <si>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</si>
  <si>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</si>
  <si>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</si>
  <si>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(стр. 300 + стр. 400 + стр. 500)                                                                               </t>
  </si>
  <si>
    <t xml:space="preserve">Руководитель </t>
  </si>
  <si>
    <t>/</t>
  </si>
  <si>
    <t>(фамилия, имя, отчество)</t>
  </si>
  <si>
    <t xml:space="preserve">Гл. бухгалтер </t>
  </si>
  <si>
    <t>Место печати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</si>
  <si>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</si>
  <si>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</si>
  <si>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</si>
  <si>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</si>
  <si>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</si>
  <si>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020</t>
  </si>
  <si>
    <t>021</t>
  </si>
  <si>
    <t>022</t>
  </si>
  <si>
    <t>023</t>
  </si>
  <si>
    <t>024</t>
  </si>
  <si>
    <t>025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</si>
  <si>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</si>
  <si>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</si>
  <si>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</si>
  <si>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</si>
  <si>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</si>
  <si>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Форма 3</t>
  </si>
  <si>
    <t>ОТЧЕТ О ДВИЖЕНИИ ДЕНЕЖНЫХ СРЕДСТВ</t>
  </si>
  <si>
    <t>(прямой метод)</t>
  </si>
  <si>
    <t>I. ДВИЖЕНИЕ  ДЕНЕЖНЫХ  СРЕДСТВ  ОТ ОПЕРАЦИОННОЙ ДЕЯТЕЛЬНОСТИ</t>
  </si>
  <si>
    <t>1. Поступление денежных средств, всего ( сумма строк с 011 по 016)</t>
  </si>
  <si>
    <t xml:space="preserve">      в том числе:</t>
  </si>
  <si>
    <t xml:space="preserve">           реализация товаров и услуг</t>
  </si>
  <si>
    <t>прочая выручка</t>
  </si>
  <si>
    <t xml:space="preserve">           авансы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</si>
  <si>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</si>
  <si>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</si>
  <si>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</si>
  <si>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Сумма строк с 021 по 027)</t>
  </si>
  <si>
    <t xml:space="preserve">           платежи поставщикам за товары и услуги</t>
  </si>
  <si>
    <t xml:space="preserve">           авансы выданные поставщикам товаров и услуг</t>
  </si>
  <si>
    <t xml:space="preserve">           выплаты по оплате труда</t>
  </si>
  <si>
    <t xml:space="preserve">           выплата вознаграждения </t>
  </si>
  <si>
    <t>выплата по договорам страхования</t>
  </si>
  <si>
    <t xml:space="preserve">            подоходный налог и другие платежи в бюджет</t>
  </si>
  <si>
    <t>026</t>
  </si>
  <si>
    <t xml:space="preserve">           прочие выплаты</t>
  </si>
  <si>
    <t>3. Чистая сумма денежных средств от операционной деятельности (стр. 010 -  стр. 020)</t>
  </si>
  <si>
    <t>030</t>
  </si>
  <si>
    <t>II. ДВИЖЕНИЕ  ДЕНЕЖНЫХ  СРЕДСТВ  ОТ ИНВЕСТИЦИОННОЙ  ДЕЯТЕЛЬНОСТИ</t>
  </si>
  <si>
    <t>1. Поступление денежных средств, всего (сумма строк с 041 по 051)</t>
  </si>
  <si>
    <t>040</t>
  </si>
  <si>
    <t xml:space="preserve">           реализация основных средств</t>
  </si>
  <si>
    <t>041</t>
  </si>
  <si>
    <t xml:space="preserve">           реализации нематериальных активов</t>
  </si>
  <si>
    <t>042</t>
  </si>
  <si>
    <t xml:space="preserve">           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</si>
  <si>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</si>
  <si>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</si>
  <si>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</si>
  <si>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045</t>
  </si>
  <si>
    <t>реализация долговых инструментов других организаций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</si>
  <si>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</si>
  <si>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</si>
  <si>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</si>
  <si>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</si>
  <si>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</si>
  <si>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</si>
  <si>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</si>
  <si>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</si>
  <si>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 xml:space="preserve">           прочие поступления</t>
  </si>
  <si>
    <t>051</t>
  </si>
  <si>
    <t>2. Выбытие денежных средств, всего (сумма строк с 061 по 071)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</si>
  <si>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</si>
  <si>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</si>
  <si>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</si>
  <si>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</si>
  <si>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</si>
  <si>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</si>
  <si>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</si>
  <si>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</si>
  <si>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</si>
  <si>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</si>
  <si>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</si>
  <si>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</si>
  <si>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</si>
  <si>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</si>
  <si>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</si>
  <si>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</si>
  <si>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</si>
  <si>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</si>
  <si>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</si>
  <si>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</si>
  <si>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(стр. 040 - стр. 050)</t>
  </si>
  <si>
    <t>080</t>
  </si>
  <si>
    <t>III.  ДВИЖЕНИЕ  ДЕНЕЖНЫХ  СРЕДСТВ  ОТ ФИНАНСОВОЙ ДЕЯТЕЛЬНОСТИ</t>
  </si>
  <si>
    <t>1. Поступление денежных средств, всего (сумма строк с 091 по 094)</t>
  </si>
  <si>
    <t>090</t>
  </si>
  <si>
    <t xml:space="preserve">           эмиссия акций и других финансовых инструментов</t>
  </si>
  <si>
    <t>091</t>
  </si>
  <si>
    <t xml:space="preserve">           получение займов</t>
  </si>
  <si>
    <t>092</t>
  </si>
  <si>
    <t xml:space="preserve">           получение вознаграждения </t>
  </si>
  <si>
    <t>093</t>
  </si>
  <si>
    <t>094</t>
  </si>
  <si>
    <t>2. Выбытие денежных средств, всего (сумма строк с 101 по 105)</t>
  </si>
  <si>
    <t xml:space="preserve">           погашение займов</t>
  </si>
  <si>
    <t>101</t>
  </si>
  <si>
    <t>102</t>
  </si>
  <si>
    <t xml:space="preserve">           выплата дивидендов</t>
  </si>
  <si>
    <t>103</t>
  </si>
  <si>
    <t>выплата собственникам по акциям организации</t>
  </si>
  <si>
    <t>104</t>
  </si>
  <si>
    <t>105</t>
  </si>
  <si>
    <t>3. Чистая сумма денежных средств от финансовой деятельности (строка 090 – строка 100)</t>
  </si>
  <si>
    <t>110</t>
  </si>
  <si>
    <t>4. Влияние обменных курсов валют к тенге</t>
  </si>
  <si>
    <t>120</t>
  </si>
  <si>
    <t>5. Увеличение +/- уменьшение денежных средств (строка 030 +/- строка 080 +/- строка 110)</t>
  </si>
  <si>
    <t>130</t>
  </si>
  <si>
    <t>Денежные средства и их эквиваленты на начало отчетного периода</t>
  </si>
  <si>
    <t>140</t>
  </si>
  <si>
    <t>Денежные средства и их эквиваленты на конец отчетного периода</t>
  </si>
  <si>
    <t>150</t>
  </si>
  <si>
    <t>Форма 4</t>
  </si>
  <si>
    <t>ОТЧЕТ ОБ ИЗМЕНЕНИЯХ В КАПИТАЛЕ</t>
  </si>
  <si>
    <t>Капитал материнской организации</t>
  </si>
  <si>
    <t>Итого капитал</t>
  </si>
  <si>
    <t>Выкупленные собственные долевые акции</t>
  </si>
  <si>
    <t>Нераспределенная прибыль</t>
  </si>
  <si>
    <t>Сальдо на 1 января предыдущего года</t>
  </si>
  <si>
    <t>Изменения в учетной политике</t>
  </si>
  <si>
    <t>Пересчитанное сальдо (стр. 010 +/- стр. 011)</t>
  </si>
  <si>
    <t>Общая совокупная прибыль, всего (строка 210+ строка 220)</t>
  </si>
  <si>
    <t>Приыль(убыток) за год</t>
  </si>
  <si>
    <t>210</t>
  </si>
  <si>
    <t>Прочая совокупная прибыль, всего (сумма строк с 221 по 229)</t>
  </si>
  <si>
    <t>220</t>
  </si>
  <si>
    <t>в том числе</t>
  </si>
  <si>
    <t>Прирост от переоценки основных средств (за минусом налогового эффекта)</t>
  </si>
  <si>
    <t>221</t>
  </si>
  <si>
    <t>Перевод амортизации от переоценки основных средств (за минусом налогового эффекта)</t>
  </si>
  <si>
    <t>222</t>
  </si>
  <si>
    <t>Переоценка финансовых активов, имеющиеся в наличии для продажи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</si>
  <si>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</si>
  <si>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</si>
  <si>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</si>
  <si>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</si>
  <si>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</si>
  <si>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</si>
  <si>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228</t>
  </si>
  <si>
    <t>229</t>
  </si>
  <si>
    <t>Операции с собственниками , всего (сумма строк с 310 по 318):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</si>
  <si>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</si>
  <si>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</si>
  <si>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</si>
  <si>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</si>
  <si>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</si>
  <si>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</si>
  <si>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</si>
  <si>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</si>
  <si>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</si>
  <si>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</si>
  <si>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</si>
  <si>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</si>
  <si>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</si>
  <si>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</si>
  <si>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</si>
  <si>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</si>
  <si>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</si>
  <si>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</si>
  <si>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</si>
  <si>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</si>
  <si>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</si>
  <si>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Сальдо на 1 января отчетного года (строка 100 + строка 200 + строка 300)</t>
  </si>
  <si>
    <t>Изменение в учетной политике</t>
  </si>
  <si>
    <t>401</t>
  </si>
  <si>
    <t>Пересчитанное сальдо (строка 400+/строка 401)</t>
  </si>
  <si>
    <t>500</t>
  </si>
  <si>
    <t>Общая совокупная прибыль, всего (строка 610+ строка 620):</t>
  </si>
  <si>
    <t>600</t>
  </si>
  <si>
    <t>Прибыль (убыток) за год</t>
  </si>
  <si>
    <t>610</t>
  </si>
  <si>
    <t>Прочая совокупная прибыль, всего (сумма строк с 621 по 629):</t>
  </si>
  <si>
    <t>620</t>
  </si>
  <si>
    <t>621</t>
  </si>
  <si>
    <t>622</t>
  </si>
  <si>
    <t>623</t>
  </si>
  <si>
    <t>624</t>
  </si>
  <si>
    <t>625</t>
  </si>
  <si>
    <t>Эффект изменения в ставке подоходного налога на отсроченный налог дочерних компаний</t>
  </si>
  <si>
    <t>626</t>
  </si>
  <si>
    <t>627</t>
  </si>
  <si>
    <t>628</t>
  </si>
  <si>
    <t>629</t>
  </si>
  <si>
    <t>Операции с собственниками всего (сумма строк с 710 по 718)</t>
  </si>
  <si>
    <t>700</t>
  </si>
  <si>
    <t>Вознаграждения работников акциями</t>
  </si>
  <si>
    <t>710</t>
  </si>
  <si>
    <t>711</t>
  </si>
  <si>
    <t>712</t>
  </si>
  <si>
    <t>Выпуск долевых инструментов, связанный с объединением бизнеса</t>
  </si>
  <si>
    <t>713</t>
  </si>
  <si>
    <t>714</t>
  </si>
  <si>
    <t>715</t>
  </si>
  <si>
    <t>716</t>
  </si>
  <si>
    <t>717</t>
  </si>
  <si>
    <t>718</t>
  </si>
  <si>
    <t>Сальдо на 31 декабря отчетного года (строка 500 + строка 600 + строка 700)</t>
  </si>
  <si>
    <t>При заполнении декларации использовать следующую кодировку видов доходов</t>
  </si>
  <si>
    <t>1) доходы из источников в Республике Казахстан:</t>
  </si>
  <si>
    <t>1010 – доходы от реализации товаров на территории Республики Казахстан;</t>
  </si>
  <si>
    <t> 1011 – доходы от реализации товаров, находящихся в Республике Казахстан, за ее пределы в рамках осуществления внешнеторговой деятельности;</t>
  </si>
  <si>
    <t>      1020 – доходы от выполнения работ, оказания услуг в Республике Казахстан;</t>
  </si>
  <si>
    <t>      1021 – доходы от оказания управленческих, финансовых (за исключением услуг по страхованию и (или) перестрахованию), консультационных, аудиторских, юридических (за исключением услуг по представительству и защите прав и законных интересов в судах, арбитраже или третейском суде, а также нотариальных услуг) услуг за пределами Республики Казахстан;</t>
  </si>
  <si>
    <t>      1030 – доходы лица, зарегистрированного в государстве с льготным налогообложением, определяемом Правительством Республики Казахстан в соответствии со статьей 224 Налогового кодекса, от выполнения работ, оказания услуг независимо от места их фактического выполнения, оказания, а также иные доходы, установленные статьей 192 Налогового кодекса;</t>
  </si>
  <si>
    <t>      1040 – доходы от прироста стоимости при реализации находящегося на территории Республики Казахстан имущества, права на которое или сделки по которому подлежат государственной регистрации в соответствии с законодательными актами Республики Казахстан;</t>
  </si>
  <si>
    <t>      1041 – доходы от прироста стоимости при реализации находящегося на территории Республики Казахстан имущества, подлежащего государственной регистрации в соответствии с законодательными актами Республики Казахстан;</t>
  </si>
  <si>
    <t>      1042 – доходы от прироста стоимости при реализации ценных бумаг, выпущенных резидентом, а также долей участия в уставном капитале юридического лица-резидента, консорциума, расположенного в Республике Казахстан;</t>
  </si>
  <si>
    <t>      1043 – доходы от прироста стоимости при реализации акций, выпущенных нерезидентом, а также долей участия в уставном капитале юридического лица-нерезидента, консорциума, если 50 и более процентов стоимости таких акций, долей участия или активов юридического лица-нерезидента составляет имущество, находящееся в Республике Казахстан;</t>
  </si>
  <si>
    <t>      1050 – доходы от уступки прав требования долга резиденту - для налогоплательщика, уступившего право требования;</t>
  </si>
  <si>
    <t>      1051 – доходы от уступки прав требования долга нерезиденту, осуществляющему деятельность в Республике Казахстан через постоянное учреждение, - для налогоплательщика, уступившего право требования;</t>
  </si>
  <si>
    <t>      1060 – доходы от уступки прав требования долга у резидента - для налогоплательщика, приобретающего право требования;</t>
  </si>
  <si>
    <t>      1061 – доходы от уступки прав требования долга у нерезидента, осуществляющего деятельность в Республике Казахстан через постоянное учреждение, - для налогоплательщика, приобретающего право требования;</t>
  </si>
  <si>
    <t>      1070 – неустойка (штраф, пеня) и другие виды санкций, кроме возвращенных из бюджета необоснованно удержанных ранее штрафов;</t>
  </si>
  <si>
    <t>      1080 – доходы в форме дивидендов, поступающих от юридического лица – резидента;</t>
  </si>
  <si>
    <t>      1081 – доходы в форме дивидендов, поступающих от паевых инвестиционных фондов, созданных в соответствии с законодательными актами Республики Казахстан;</t>
  </si>
  <si>
    <t>      1090 – доходы, полученные по акту об учреждении доверительного управления имуществом от доверительного управляющего-резидента, на которого не возложено исполнение налогового обязательства в Республике Казахстан за нерезидента, являющегося учредителем доверительного управления по договору доверительного управления имуществом или выгодоприобретателем в иных случаях возникновения доверительного управления;</t>
  </si>
  <si>
    <t>      1100 – доходы в форме вознаграждений, за исключением вознаграждений по долговым ценным бумагам;</t>
  </si>
  <si>
    <t>      1101 – доходы в форме вознаграждений по долговым ценным бумагам, получаемые от эмитента;</t>
  </si>
  <si>
    <t xml:space="preserve">       1120 – доходы в форме роялти; </t>
  </si>
  <si>
    <t>      1130 – доходы от сдачи в аренду имущества, находящегося в Республике Казахстан;</t>
  </si>
  <si>
    <t>      1140 – доходы, получаемые от недвижимого имущества, находящегося в Республике Казахстан;</t>
  </si>
  <si>
    <t>      1150 – доходы в форме страховых премий, выплачиваемых по договорам страхования, возникающих в Республике Казахстан;</t>
  </si>
  <si>
    <t>      1151 – доходы в форме страховых премий, выплачиваемых по договорам перестрахования рисков, возникающих в Республике Казахстан;</t>
  </si>
  <si>
    <t>      1160 – доходы от оказания транспортных услуг в международных перевозках;</t>
  </si>
  <si>
    <t>      1161 – доходы от оказания транспортных услуг внутри Республики Казахстан;</t>
  </si>
  <si>
    <t>      1162 – доход в виде платежа за простой судна под погрузочно-разгрузочными операциями сверх сталийного времени, предусмотренного в договоре (контракте) морской перевозки;</t>
  </si>
  <si>
    <t>      1170 – доходы, получаемые от эксплуатации трубопроводов, линий электропередачи, линий оптико-волоконной связи, находящихся на территории Республики Казахстан;</t>
  </si>
  <si>
    <t>      1180 – доходы физического лица-нерезидента от деятельности в Республике Казахстан по трудовому договору (контракту), заключенному с резидентом, являющимся работодателем;</t>
  </si>
  <si>
    <t>      1181 – доходы физического лица-нерезидента от деятельности в Республике Казахстан по трудовому договору (контракту), заключенному с нерезидентом, являющимся работодателем;</t>
  </si>
  <si>
    <t>      1190 – гонорары руководителя и (или) иные выплаты членам органа управления (совета директоров или иного органа), получаемые указанными лицами в связи с выполнением возложенных на них управленческих обязанностей в отношении резидента, независимо от места фактического выполнения таких обязанностей;</t>
  </si>
  <si>
    <t>      1200 – надбавки физического лица-нерезидента, выплачиваемые ему в связи с проживанием в Республике Казахстан резидентом, являющимся работодателем;</t>
  </si>
  <si>
    <t>      1201 – надбавки физического лица-нерезидента, выплачиваемые ему в связи с проживанием в Республике Казахстан нерезидентом, являющимся работодателем;</t>
  </si>
  <si>
    <t>      1210 – доходы физического лица-нерезидента от деятельности в Республике Казахстан в виде материальной выгоды, полученной от работодателя;</t>
  </si>
  <si>
    <t>      1211 – доходы физического лица-нерезидента в виде материальной выгоды, полученной от лица, не являющегося работодателем;</t>
  </si>
  <si>
    <t>      1220 – пенсионные выплаты, осуществляемые едиными накопительными пенсионными фондами-резидентами;</t>
  </si>
  <si>
    <t>      1230 – доходы, выплачиваемые работнику культуры и искусства: артисту театра, кино, радио, телевидения, музыканту, художнику, спортсмену, – от деятельности в Республике Казахстан независимо от того, как и кому осуществляются выплаты;</t>
  </si>
  <si>
    <t>      1240 – выигрыши, выплачиваемые резидентом;</t>
  </si>
  <si>
    <t>      1241 – выигрыши, выплачиваемые нерезидентом, имеющим постоянное учреждение в Республике Казахстан, если выплата выигрыша связана с деятельностью такого постоянного учреждения;</t>
  </si>
  <si>
    <t>      1250 – доходы, получаемые от оказания независимых личных (профессиональных) услуг в Республике Казахстан;</t>
  </si>
  <si>
    <t>      1260 – доходы в виде безвозмездно полученного или унаследованного имущества, в том числе работ, услуг, за исключением безвозмездно полученного имущества физическим лицом-нерезидентом от физического лица-резидента;</t>
  </si>
  <si>
    <t>      1270 – доходы по производным финансовым инструментам;</t>
  </si>
  <si>
    <t>      1280 – доходы от списания обязательств;</t>
  </si>
  <si>
    <t>      1290 – доходы по сомнительным обязательствам;</t>
  </si>
  <si>
    <t>      1300 – доходы от снижения размеров созданных провизий (резервов) банков и организаций, осуществляющих отдельные виды банковских операций на основании лицензии;</t>
  </si>
  <si>
    <t>      1310 – доходы от снижения страховых резервов, созданных страховыми, перестраховочными организациями по договорам страхования, перестрахования;</t>
  </si>
  <si>
    <t>      1320 - доход от уступки права требования;</t>
  </si>
  <si>
    <t>      1330 – доходы, полученные за согласие ограничить или прекратить предпринимательскую деятельность;</t>
  </si>
  <si>
    <t>      1340 – доходы от выбытия фиксированных активов;</t>
  </si>
  <si>
    <t>      1350 – доходы от корректировки расходов на геологическое изучение и подготовительные работы к добыче природных ресурсов, а также других расходов недропользователей;</t>
  </si>
  <si>
    <t>      1360 – доходы от превышения суммы отчислений в фонд ликвидации последствий разработки месторождений над суммой фактических расходов по ликвидации последствий разработки месторождений;</t>
  </si>
  <si>
    <t>      1370 – доходы от осуществления совместной деятельности;</t>
  </si>
  <si>
    <t>      1380 - присужденные или признанные должником штрафы, пени и другие виды санкций, кроме возвращенных из бюджета необоснованно удержанных штрафов, если эти суммы ранее не были отнесены на вычеты;</t>
  </si>
  <si>
    <t>      1390 – полученные компенсации по ранее произведенным вычетам;</t>
  </si>
  <si>
    <t>      1400 - доход в виде безвозмездно полученного имущества;</t>
  </si>
  <si>
    <t>      1410 - дивиденды;</t>
  </si>
  <si>
    <t>      1420 - вознаграждение по депозиту, долговой ценной бумаге, векселю, исламскому арендному сертификату;</t>
  </si>
  <si>
    <t>      1430 – превышение суммы положительной курсовой разницы над суммой отрицательной курсовой разницы. Сумма курсовой разницы определяется в соответствии с международными стандартами финансовой отчетности и требованиями законодательства Республики Казахстан о бухгалтерском учете и финансовой отчетности;</t>
  </si>
  <si>
    <t>      1440 - выигрыши;</t>
  </si>
  <si>
    <t>      1450 – доходы, полученные при эксплуатации объектов социальной сферы;</t>
  </si>
  <si>
    <t>      1460 – доходы от продажи предприятия как имущественного комплекса;</t>
  </si>
  <si>
    <t>      1470 – чистый доход от доверительного управления имуществом, полученный (подлежащий получению) учредителем доверительного управления по договору доверительного управления либо выгодоприобретателем в иных случаях возникновения доверительного управления;</t>
  </si>
  <si>
    <t>      1480 – доход по инвестиционному депозиту, размещенному в исламском банке;</t>
  </si>
  <si>
    <t>      1490 – другие доходы, не указанные в кодах 1010 – 1480.</t>
  </si>
  <si>
    <t xml:space="preserve">      </t>
  </si>
  <si>
    <t>При заполнении Декларации необходимо использовать следующую кодировку видов международных договоров (соглашений):</t>
  </si>
  <si>
    <t>      01 – Конвенция об избежании двойного налогообложения и предотвращении уклонения от уплаты налогов на доход и капитал;</t>
  </si>
  <si>
    <t>      02 – Учредительный договор Исламского Банка Развития;</t>
  </si>
  <si>
    <t>      03 – Соглашение об условиях работы регионального экологического центра Центральной Азии;</t>
  </si>
  <si>
    <t>      04 – Учредительный договор Азиатского банка развития;</t>
  </si>
  <si>
    <t>      05 – Соглашение по использованию гранта на проект строительства нового правительственного здания;</t>
  </si>
  <si>
    <t>      06 – Соглашение о финансовом сотрудничестве;</t>
  </si>
  <si>
    <t>      07 – Меморандум о взаимопонимании;</t>
  </si>
  <si>
    <t>      08 – Соглашение относительно уничтожения шахтных пусковых установок межконтинентальных баллистических ракет, ликвидации последствий аварийных ситуаций и предотвращения распространения ядерного оружия;</t>
  </si>
  <si>
    <t>      09 – Соглашение Международного банка реконструкции и развития;</t>
  </si>
  <si>
    <t>      10 – Соглашение Международного валютного фонда;</t>
  </si>
  <si>
    <t>      11 – Соглашение Международной финансовой корпорации;</t>
  </si>
  <si>
    <t xml:space="preserve">       12 – Конвенция об урегулировании инвестиционных споров; </t>
  </si>
  <si>
    <t>      13 – Соглашение об учреждении Европейского банка реконструкции и развития;</t>
  </si>
  <si>
    <t xml:space="preserve">       14 – Венская конвенция о дипломатических сношениях; </t>
  </si>
  <si>
    <t>      15 – Договор по созданию Университета Центральной Азии;</t>
  </si>
  <si>
    <t>      16 – Конвенция об учреждении Многостороннего агентства по гарантиям инвестиций;</t>
  </si>
  <si>
    <t>      17 – Соглашение о Египетском университете исламской культуры «Нур-Мубарак»;</t>
  </si>
  <si>
    <t>      18 – Соглашение о воздушном сообщении;</t>
  </si>
  <si>
    <t>      19 – Соглашение о предоставлении Международным Банком Реконструкции и Развития гранта Республике Казахстан на подготовку проекта «Поддержка агросервисных служб»;</t>
  </si>
  <si>
    <t>      20 – Соглашение в форме обмена нотами о привлечении гранта Правительства Японии для осуществления проекта «Водоснабжение сельских населенных пунктов в Республике Казахстан»;</t>
  </si>
  <si>
    <t>      21 – Конвенция о привилегиях и иммунитетах Евразийского экономического сообщества;</t>
  </si>
  <si>
    <t>      22 – Иные международные договоры (соглашения, конвенции).</t>
  </si>
  <si>
    <t>При заполнении строки 100.00.039 III кода страны необходимо использовать кодировку стран в соответствии с приложением 22 «Классификатор стран мира» к решению</t>
  </si>
  <si>
    <t xml:space="preserve">Приложение N 22          
к Решению Комиссии Таможенного союза
от 20 сентября 2010 г. № 378 
</t>
  </si>
  <si>
    <t>Код страны</t>
  </si>
  <si>
    <t>Краткое название страны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</si>
  <si>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</si>
  <si>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</si>
  <si>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</si>
  <si>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</si>
  <si>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</si>
  <si>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</si>
  <si>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</si>
  <si>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</si>
  <si>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</si>
  <si>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</si>
  <si>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</si>
  <si>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</si>
  <si>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</si>
  <si>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</si>
  <si>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AO</t>
  </si>
  <si>
    <t>АНГОЛА</t>
  </si>
  <si>
    <t>AQ</t>
  </si>
  <si>
    <t>АНТАРКТИДА</t>
  </si>
  <si>
    <t>AR</t>
  </si>
  <si>
    <t>АРГЕНТИНА</t>
  </si>
  <si>
    <t>AS</t>
  </si>
  <si>
    <t>АМЕРИКАНСКОЕ САМОА</t>
  </si>
  <si>
    <t>AT</t>
  </si>
  <si>
    <t>АВСТРИЯ</t>
  </si>
  <si>
    <t>AU</t>
  </si>
  <si>
    <t>АВСТРАЛИЯ</t>
  </si>
  <si>
    <t>AW</t>
  </si>
  <si>
    <t>АРУБА</t>
  </si>
  <si>
    <t>AX</t>
  </si>
  <si>
    <t>ЭЛАНДСКИЕ ОСТРОВА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</si>
  <si>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</si>
  <si>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</si>
  <si>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</si>
  <si>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</si>
  <si>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</si>
  <si>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</si>
  <si>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</si>
  <si>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</si>
  <si>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</si>
  <si>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</si>
  <si>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</si>
  <si>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</si>
  <si>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</si>
  <si>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</si>
  <si>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</si>
  <si>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</si>
  <si>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</si>
  <si>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</si>
  <si>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</si>
  <si>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</si>
  <si>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BL</t>
  </si>
  <si>
    <t>СЕН-БАРТЕЛЕМИ</t>
  </si>
  <si>
    <t>BM</t>
  </si>
  <si>
    <t>БЕРМУДЫ</t>
  </si>
  <si>
    <t>BN</t>
  </si>
  <si>
    <t>БРУНЕЙ-ДАРУССАЛАМ</t>
  </si>
  <si>
    <t>BO</t>
  </si>
  <si>
    <t>БОЛИВИЯ, МНОГОНАЦИОНАЛЬНОЕ ГОСУДАРСТВО</t>
  </si>
  <si>
    <t>BQ</t>
  </si>
  <si>
    <t>БОНЭЙР, СИНТ-ЭСТАТИУС И САБА</t>
  </si>
  <si>
    <t>BR</t>
  </si>
  <si>
    <t>БРАЗИЛИЯ</t>
  </si>
  <si>
    <t>BS</t>
  </si>
  <si>
    <t>БАГАМЫ</t>
  </si>
  <si>
    <t>BT</t>
  </si>
  <si>
    <t>БУТАН</t>
  </si>
  <si>
    <t>BV</t>
  </si>
  <si>
    <t>ОСТРОВ БУВЕ</t>
  </si>
  <si>
    <t>BW</t>
  </si>
  <si>
    <t>БОТСВАНА</t>
  </si>
  <si>
    <t>BY</t>
  </si>
  <si>
    <t>БЕЛАРУСЬ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</si>
  <si>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</si>
  <si>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</si>
  <si>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</si>
  <si>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</si>
  <si>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</si>
  <si>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</si>
  <si>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</si>
  <si>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</si>
  <si>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</si>
  <si>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ЦЕНТРАЛЬНО-АФРИКАНСКАЯ РЕСПУБЛИКА</t>
  </si>
  <si>
    <t>CG</t>
  </si>
  <si>
    <t>КОНГО</t>
  </si>
  <si>
    <t>CH</t>
  </si>
  <si>
    <t>ШВЕЙЦАРИЯ</t>
  </si>
  <si>
    <t>CI</t>
  </si>
  <si>
    <t>КОТ Д'ИВУАР</t>
  </si>
  <si>
    <t>CK</t>
  </si>
  <si>
    <t>ОСТРОВА КУКА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</si>
  <si>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</si>
  <si>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</si>
  <si>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</si>
  <si>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</si>
  <si>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</si>
  <si>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</si>
  <si>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</si>
  <si>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</si>
  <si>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</si>
  <si>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</si>
  <si>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CU</t>
  </si>
  <si>
    <t>КУБА</t>
  </si>
  <si>
    <t>CV</t>
  </si>
  <si>
    <t>КАБО-ВЕРДЕ</t>
  </si>
  <si>
    <t>CW</t>
  </si>
  <si>
    <t>КЮРАСАО</t>
  </si>
  <si>
    <t>CX</t>
  </si>
  <si>
    <t>ОСТРОВ РОЖДЕСТВА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</si>
  <si>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</si>
  <si>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</si>
  <si>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</si>
  <si>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</si>
  <si>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</si>
  <si>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</si>
  <si>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</si>
  <si>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</si>
  <si>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</si>
  <si>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</si>
  <si>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</si>
  <si>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</si>
  <si>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</si>
  <si>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</si>
  <si>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</si>
  <si>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</si>
  <si>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</si>
  <si>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</si>
  <si>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</si>
  <si>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</si>
  <si>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</si>
  <si>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</si>
  <si>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</si>
  <si>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</si>
  <si>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</si>
  <si>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</si>
  <si>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</si>
  <si>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</si>
  <si>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</si>
  <si>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</si>
  <si>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</si>
  <si>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</si>
  <si>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</si>
  <si>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</si>
  <si>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</si>
  <si>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ОСТРОВА (МАЛЬВИНСКИЕ)</t>
  </si>
  <si>
    <t>FM</t>
  </si>
  <si>
    <t>МИКРОНЕЗИЯ, ФЕДЕРАТИВНЫЕ ШТАТЫ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</si>
  <si>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</si>
  <si>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</si>
  <si>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</si>
  <si>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</si>
  <si>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</si>
  <si>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</si>
  <si>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</si>
  <si>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СОЕДИНЕННОЕ КОРОЛЕВСТВО</t>
  </si>
  <si>
    <t>GD</t>
  </si>
  <si>
    <t>ГРЕНАДА</t>
  </si>
  <si>
    <t>GE</t>
  </si>
  <si>
    <t>ГРУЗИЯ</t>
  </si>
  <si>
    <t>GF</t>
  </si>
  <si>
    <t>ФРАНЦУЗСКАЯ ГВИАНА</t>
  </si>
  <si>
    <t>GG</t>
  </si>
  <si>
    <t>ГЕРНСИ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</si>
  <si>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</si>
  <si>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</si>
  <si>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</si>
  <si>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</si>
  <si>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</si>
  <si>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</si>
  <si>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</si>
  <si>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</si>
  <si>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</si>
  <si>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</si>
  <si>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</si>
  <si>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</si>
  <si>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</si>
  <si>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</si>
  <si>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</si>
  <si>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</si>
  <si>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</si>
  <si>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ЮЖН.ДЖОРДЖИЯ И ЮЖН.САНДВИЧ.ОСТРОВА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</si>
  <si>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</si>
  <si>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</si>
  <si>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</si>
  <si>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</si>
  <si>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</si>
  <si>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</si>
  <si>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</si>
  <si>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</si>
  <si>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</si>
  <si>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</si>
  <si>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</si>
  <si>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ОСТРОВ ХЕРД И ОСТРОВА МАКДОНАЛЬД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</si>
  <si>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</si>
  <si>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</si>
  <si>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</si>
  <si>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</si>
  <si>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</si>
  <si>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</si>
  <si>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</si>
  <si>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</si>
  <si>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</si>
  <si>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</si>
  <si>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</si>
  <si>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</si>
  <si>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</si>
  <si>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</si>
  <si>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IM</t>
  </si>
  <si>
    <t>ОСТРОВ МЭН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</si>
  <si>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</si>
  <si>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</si>
  <si>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</si>
  <si>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</si>
  <si>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</si>
  <si>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</si>
  <si>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</si>
  <si>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</si>
  <si>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</si>
  <si>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</si>
  <si>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</si>
  <si>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</si>
  <si>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JE</t>
  </si>
  <si>
    <t>ДЖЕРСИ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</si>
  <si>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</si>
  <si>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</si>
  <si>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</si>
  <si>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</si>
  <si>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</si>
  <si>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</si>
  <si>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</si>
  <si>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</si>
  <si>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</si>
  <si>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КИРГИЗИЯ</t>
  </si>
  <si>
    <t>KH</t>
  </si>
  <si>
    <t>КАМБОДЖА</t>
  </si>
  <si>
    <t>KI</t>
  </si>
  <si>
    <t>КИРИБАТИ</t>
  </si>
  <si>
    <t>KM</t>
  </si>
  <si>
    <t>КОМОРЫ</t>
  </si>
  <si>
    <t>KN</t>
  </si>
  <si>
    <t>СЕНТ-КИТС И НЕВИС</t>
  </si>
  <si>
    <t>KP</t>
  </si>
  <si>
    <t>КОРЕЯ, НАРОДНО-ДЕМОКРАТИЧ.РЕСПУБЛИКА</t>
  </si>
  <si>
    <t>KR</t>
  </si>
  <si>
    <t>КОРЕЯ, РЕСПУБЛИКА</t>
  </si>
  <si>
    <t>KW</t>
  </si>
  <si>
    <t>КУВЕЙТ</t>
  </si>
  <si>
    <t>KY</t>
  </si>
  <si>
    <t>ОСТРОВА КАЙМАН</t>
  </si>
  <si>
    <t>KZ</t>
  </si>
  <si>
    <t>КАЗАХСТАН</t>
  </si>
  <si>
    <t>LA</t>
  </si>
  <si>
    <t>ЛАОССКАЯ НАРОДНО-ДЕМОКРАТИЧ.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</si>
  <si>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</si>
  <si>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</si>
  <si>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</si>
  <si>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</si>
  <si>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</si>
  <si>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</si>
  <si>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</si>
  <si>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</si>
  <si>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</si>
  <si>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</si>
  <si>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</si>
  <si>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</si>
  <si>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</si>
  <si>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</si>
  <si>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</si>
  <si>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</si>
  <si>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</si>
  <si>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</si>
  <si>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</si>
  <si>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</t>
  </si>
  <si>
    <t>MA</t>
  </si>
  <si>
    <t>МАРОККО</t>
  </si>
  <si>
    <t>MC</t>
  </si>
  <si>
    <t>МОНАКО</t>
  </si>
  <si>
    <t>MD</t>
  </si>
  <si>
    <t>МОЛДОВА, РЕСПУБЛИКА</t>
  </si>
  <si>
    <t>ME</t>
  </si>
  <si>
    <t>ЧЕРНОГОРИЯ</t>
  </si>
  <si>
    <t>MF</t>
  </si>
  <si>
    <t>СЕН-МАРТЕН</t>
  </si>
  <si>
    <t>MG</t>
  </si>
  <si>
    <t>МАДАГАСКАР</t>
  </si>
  <si>
    <t>MH</t>
  </si>
  <si>
    <t>МАРШАЛЛОВЫ ОСТРОВА</t>
  </si>
  <si>
    <t>MK</t>
  </si>
  <si>
    <t>РЕСПУБЛИКА МАКЕДОНИЯ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</si>
  <si>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</si>
  <si>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</si>
  <si>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</si>
  <si>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</si>
  <si>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</si>
  <si>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</si>
  <si>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</si>
  <si>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</si>
  <si>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</si>
  <si>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</si>
  <si>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</si>
  <si>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</si>
  <si>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</si>
  <si>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</si>
  <si>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</si>
  <si>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</si>
  <si>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</si>
  <si>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</si>
  <si>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</si>
  <si>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</si>
  <si>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</si>
  <si>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</si>
  <si>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</si>
  <si>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</si>
  <si>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</si>
  <si>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</si>
  <si>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</si>
  <si>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</si>
  <si>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</si>
  <si>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</si>
  <si>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</si>
  <si>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</si>
  <si>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</si>
  <si>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</si>
  <si>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</si>
  <si>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</si>
  <si>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</si>
  <si>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ОСТРОВ 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</si>
  <si>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</si>
  <si>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</si>
  <si>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</si>
  <si>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</si>
  <si>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</si>
  <si>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</si>
  <si>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</si>
  <si>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</si>
  <si>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</si>
  <si>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</si>
  <si>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</si>
  <si>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</si>
  <si>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</si>
  <si>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</si>
  <si>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</si>
  <si>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</si>
  <si>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</si>
  <si>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</si>
  <si>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</si>
  <si>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</si>
  <si>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</si>
  <si>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</si>
  <si>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</si>
  <si>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</si>
  <si>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</si>
  <si>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 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</si>
  <si>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</si>
  <si>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</si>
  <si>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</si>
  <si>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</si>
  <si>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</si>
  <si>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</si>
  <si>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</si>
  <si>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</si>
  <si>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</si>
  <si>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</si>
  <si>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</si>
  <si>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</si>
  <si>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</si>
  <si>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ПАЛЕСТИНА, ГОСУДАРСТВО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</si>
  <si>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</si>
  <si>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</si>
  <si>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</si>
  <si>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</si>
  <si>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</si>
  <si>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</si>
  <si>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</si>
  <si>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</si>
  <si>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</si>
  <si>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</si>
  <si>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</si>
  <si>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</si>
  <si>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RS</t>
  </si>
  <si>
    <t>СЕРБИЯ</t>
  </si>
  <si>
    <t>RU</t>
  </si>
  <si>
    <t>РОССИЯ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</si>
  <si>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</si>
  <si>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</si>
  <si>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</si>
  <si>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</si>
  <si>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</si>
  <si>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</si>
  <si>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</si>
  <si>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СЕЙШЕЛЫ</t>
  </si>
  <si>
    <t>SD</t>
  </si>
  <si>
    <t>СУДАН</t>
  </si>
  <si>
    <t>SE</t>
  </si>
  <si>
    <t>ШВЕЦИЯ</t>
  </si>
  <si>
    <t>SG</t>
  </si>
  <si>
    <t>СИНГАПУР</t>
  </si>
  <si>
    <t>SH</t>
  </si>
  <si>
    <t>СВ. ЕЛЕНА, О. ВОЗНЕСЕНИЯ, ТР.-ДА-КУНЬЯ</t>
  </si>
  <si>
    <t>SI</t>
  </si>
  <si>
    <t>СЛОВЕНИЯ</t>
  </si>
  <si>
    <t>SJ</t>
  </si>
  <si>
    <t>ШПИЦБЕРГЕН И ЯН 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</si>
  <si>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</si>
  <si>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</si>
  <si>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</si>
  <si>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</si>
  <si>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</si>
  <si>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</si>
  <si>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</si>
  <si>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</si>
  <si>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</si>
  <si>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</si>
  <si>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</si>
  <si>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</si>
  <si>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SS</t>
  </si>
  <si>
    <t>ЮЖНЫЙ СУДАН</t>
  </si>
  <si>
    <t>ST</t>
  </si>
  <si>
    <t>САН-ТОМЕ И ПРИНСИПИ</t>
  </si>
  <si>
    <t>SV</t>
  </si>
  <si>
    <t>ЭЛЬ-САЛЬВАДОР</t>
  </si>
  <si>
    <t>SX</t>
  </si>
  <si>
    <t>СЕН-МАРТЕН (нидерландская часть)</t>
  </si>
  <si>
    <t>SY</t>
  </si>
  <si>
    <t>СИРИЙСКАЯ АРАБСКАЯ РЕСПУБЛИКА</t>
  </si>
  <si>
    <t>SZ</t>
  </si>
  <si>
    <t>СВАЗИЛЕНД</t>
  </si>
  <si>
    <t>TC</t>
  </si>
  <si>
    <t>ОСТРОВА ТЕРКС И КАЙКОС</t>
  </si>
  <si>
    <t>TD</t>
  </si>
  <si>
    <t>ЧАД</t>
  </si>
  <si>
    <t>TF</t>
  </si>
  <si>
    <t>ФРАНЦУЗСКИЕ ЮЖНЫЕ ТЕРРИТОРИИ</t>
  </si>
  <si>
    <t>TG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</si>
  <si>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</si>
  <si>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</si>
  <si>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</si>
  <si>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</si>
  <si>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</si>
  <si>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</si>
  <si>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</si>
  <si>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</si>
  <si>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ТИМОР-ЛЕСТЕ</t>
  </si>
  <si>
    <t>TM</t>
  </si>
  <si>
    <t>ТУРКМЕНИЯ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</si>
  <si>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</si>
  <si>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</si>
  <si>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</si>
  <si>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</si>
  <si>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</si>
  <si>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</si>
  <si>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</si>
  <si>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</si>
  <si>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</si>
  <si>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</si>
  <si>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</si>
  <si>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 (КИТАЙ)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</si>
  <si>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</si>
  <si>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</si>
  <si>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</si>
  <si>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</si>
  <si>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</si>
  <si>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</si>
  <si>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</si>
  <si>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МАЛЫЕ ТИХООКЕАН.ОТДАЛЕН.ОСТ-ВА С.Ш.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</si>
  <si>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</si>
  <si>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</si>
  <si>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</si>
  <si>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</si>
  <si>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</si>
  <si>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</si>
  <si>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</si>
  <si>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ПАПСКИЙ ПРЕСТОЛ(ГОС.-ГОРОД ВАТИКАН)</t>
  </si>
  <si>
    <t>VC</t>
  </si>
  <si>
    <t>СЕНТ-ВИНСЕНТ И ГРЕНАДИНЫ</t>
  </si>
  <si>
    <t>VE</t>
  </si>
  <si>
    <t>ВЕНЕСУЭЛА,БОЛИВАРИАНСКАЯ РЕСПУБЛИКА</t>
  </si>
  <si>
    <t>VG</t>
  </si>
  <si>
    <t>ВИРГИНСКИЕ ОСТРОВА, БРИТАНСКИЕ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</si>
  <si>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</si>
  <si>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</si>
  <si>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</si>
  <si>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</si>
  <si>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</si>
  <si>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</si>
  <si>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</t>
  </si>
  <si>
    <t>WS</t>
  </si>
  <si>
    <t>САМОА</t>
  </si>
  <si>
    <t>YE</t>
  </si>
  <si>
    <t>ЙЕМЕН</t>
  </si>
  <si>
    <t>YT</t>
  </si>
  <si>
    <t>МАЙОТТА</t>
  </si>
  <si>
    <t>ZA</t>
  </si>
  <si>
    <t>ЮЖНАЯ АФРИКА</t>
  </si>
  <si>
    <t>ZM</t>
  </si>
  <si>
    <t>ЗАМБИЯ</t>
  </si>
  <si>
    <t>ZW</t>
  </si>
  <si>
    <t>ЗИМБАБВЕ</t>
  </si>
  <si>
    <t>Указывается код валюты в соответствии с приложением 23 «Классификатор валют», утвержденным решением Комиссии Таможенного союза от 20 сентября 2010 года № 378 «О классификаторах, используемых для заполнения таможенных деклараций».</t>
  </si>
  <si>
    <t xml:space="preserve">Приложение N 23         
к Решению Комиссии Таможенного союза
от 20 сентября 2010 г. № 378 
</t>
  </si>
  <si>
    <t>Цифровой</t>
  </si>
  <si>
    <t>Буквенный</t>
  </si>
  <si>
    <t>Полное</t>
  </si>
  <si>
    <t>код</t>
  </si>
  <si>
    <t>код валюты</t>
  </si>
  <si>
    <t>валюты</t>
  </si>
  <si>
    <t>AED</t>
  </si>
  <si>
    <t>Дирхам (ОАЭ)</t>
  </si>
  <si>
    <t>AFN</t>
  </si>
  <si>
    <t>Афгани</t>
  </si>
  <si>
    <t>ALL</t>
  </si>
  <si>
    <t>Лек</t>
  </si>
  <si>
    <t>AMD</t>
  </si>
  <si>
    <t>Армянский драм</t>
  </si>
  <si>
    <t>ANG</t>
  </si>
  <si>
    <t>Нидерландский антильский гульден</t>
  </si>
  <si>
    <t>AOA</t>
  </si>
  <si>
    <t>Кванза</t>
  </si>
  <si>
    <t>ARS</t>
  </si>
  <si>
    <t>Аргентинское песо</t>
  </si>
  <si>
    <t>AUD</t>
  </si>
  <si>
    <t>Австралийский доллар</t>
  </si>
  <si>
    <t>AWG</t>
  </si>
  <si>
    <t>Арубанский флорин</t>
  </si>
  <si>
    <t>AZN</t>
  </si>
  <si>
    <t>Азербайджанский манат</t>
  </si>
  <si>
    <t>BAM</t>
  </si>
  <si>
    <t>Конвертируемая марка</t>
  </si>
  <si>
    <t>BBD</t>
  </si>
  <si>
    <t>Барбадосский доллар</t>
  </si>
  <si>
    <t>BDT</t>
  </si>
  <si>
    <t>Така</t>
  </si>
  <si>
    <t>BGN</t>
  </si>
  <si>
    <t>Болгарский лев</t>
  </si>
  <si>
    <t>BHD</t>
  </si>
  <si>
    <t>Бахрейнский динар</t>
  </si>
  <si>
    <t>BIF</t>
  </si>
  <si>
    <t>Бурундийский франк</t>
  </si>
  <si>
    <t>BMD</t>
  </si>
  <si>
    <t>Бермудский доллар</t>
  </si>
  <si>
    <t>BND</t>
  </si>
  <si>
    <t>Брунейский доллар</t>
  </si>
  <si>
    <t>BOB</t>
  </si>
  <si>
    <t>Боливиано</t>
  </si>
  <si>
    <t>BRL</t>
  </si>
  <si>
    <t>Бразильский реал</t>
  </si>
  <si>
    <t>BSD</t>
  </si>
  <si>
    <t>Багамский доллар</t>
  </si>
  <si>
    <t>BTN</t>
  </si>
  <si>
    <t>Нгултрум</t>
  </si>
  <si>
    <t>BWP</t>
  </si>
  <si>
    <t>Пула</t>
  </si>
  <si>
    <t>BYR</t>
  </si>
  <si>
    <t>Белорусский рубль</t>
  </si>
  <si>
    <t>BZD</t>
  </si>
  <si>
    <t>Белизский доллар</t>
  </si>
  <si>
    <t>CAD</t>
  </si>
  <si>
    <t>Канадский доллар</t>
  </si>
  <si>
    <t>CDF</t>
  </si>
  <si>
    <t>Конголезский франк</t>
  </si>
  <si>
    <t>CHF</t>
  </si>
  <si>
    <t>Швейцарский франк</t>
  </si>
  <si>
    <t>CLP</t>
  </si>
  <si>
    <t>Чилийское песо</t>
  </si>
  <si>
    <t>CNY</t>
  </si>
  <si>
    <t>Юань</t>
  </si>
  <si>
    <t>COP</t>
  </si>
  <si>
    <t>Колумбийское песо</t>
  </si>
  <si>
    <t>COU</t>
  </si>
  <si>
    <t>Единица реальной стоимости</t>
  </si>
  <si>
    <t>CRC</t>
  </si>
  <si>
    <t>Костариканский колон</t>
  </si>
  <si>
    <t>CUC</t>
  </si>
  <si>
    <t>Конвертируемое песо</t>
  </si>
  <si>
    <t>CUP</t>
  </si>
  <si>
    <t>Кубинское песо</t>
  </si>
  <si>
    <t>CVE</t>
  </si>
  <si>
    <t>Эскудо Кабо-Верде</t>
  </si>
  <si>
    <t>CZK</t>
  </si>
  <si>
    <t>Чешская крона</t>
  </si>
  <si>
    <t>DJF</t>
  </si>
  <si>
    <t>Франк Джибути</t>
  </si>
  <si>
    <t>DKK</t>
  </si>
  <si>
    <t>Датская крона</t>
  </si>
  <si>
    <t>DOP</t>
  </si>
  <si>
    <t>Доминиканское песо</t>
  </si>
  <si>
    <t>DZD</t>
  </si>
  <si>
    <t>Алжирский динар</t>
  </si>
  <si>
    <t>EGP</t>
  </si>
  <si>
    <t>Египетский фунт</t>
  </si>
  <si>
    <t>ERN</t>
  </si>
  <si>
    <t>Накфа</t>
  </si>
  <si>
    <t>ETB</t>
  </si>
  <si>
    <t>Эфиопский быр</t>
  </si>
  <si>
    <t>EUR</t>
  </si>
  <si>
    <t>Евро</t>
  </si>
  <si>
    <t>FJD</t>
  </si>
  <si>
    <t>Доллар Фиджи</t>
  </si>
  <si>
    <t>FKP</t>
  </si>
  <si>
    <t>Фунт Фолклендских островов</t>
  </si>
  <si>
    <t>GBP</t>
  </si>
  <si>
    <t>Фунт стерлингов</t>
  </si>
  <si>
    <t>GEL</t>
  </si>
  <si>
    <t>Лари</t>
  </si>
  <si>
    <t>GHS</t>
  </si>
  <si>
    <t>Ганский седи</t>
  </si>
  <si>
    <t>GIP</t>
  </si>
  <si>
    <t>Гибралтарский фунт</t>
  </si>
  <si>
    <t>GMD</t>
  </si>
  <si>
    <t>Даласи</t>
  </si>
  <si>
    <t>GNF</t>
  </si>
  <si>
    <t>Гвинейский франк</t>
  </si>
  <si>
    <t>GTQ</t>
  </si>
  <si>
    <t>Кетсаль</t>
  </si>
  <si>
    <t>GYD</t>
  </si>
  <si>
    <t>Гайанский доллар</t>
  </si>
  <si>
    <t>HKD</t>
  </si>
  <si>
    <t>Гонконгский доллар</t>
  </si>
  <si>
    <t>HNL</t>
  </si>
  <si>
    <t>Лемпира</t>
  </si>
  <si>
    <t>HRK</t>
  </si>
  <si>
    <t>Хорватская куна</t>
  </si>
  <si>
    <t>HTG</t>
  </si>
  <si>
    <t>Гурд</t>
  </si>
  <si>
    <t>HUF</t>
  </si>
  <si>
    <t>Форинт</t>
  </si>
  <si>
    <t>IDR</t>
  </si>
  <si>
    <t>Рупия</t>
  </si>
  <si>
    <t>ILS</t>
  </si>
  <si>
    <t>Новый израильский шекель</t>
  </si>
  <si>
    <t>INR</t>
  </si>
  <si>
    <t>Индийская рупия</t>
  </si>
  <si>
    <t>IQD</t>
  </si>
  <si>
    <t>Иракский динар</t>
  </si>
  <si>
    <t>IRR</t>
  </si>
  <si>
    <t>Иранский риал</t>
  </si>
  <si>
    <t>ISK</t>
  </si>
  <si>
    <t>Исландская крона</t>
  </si>
  <si>
    <t>JMD</t>
  </si>
  <si>
    <t>Ямайский доллар</t>
  </si>
  <si>
    <t>JOD</t>
  </si>
  <si>
    <t>Иорданский динар</t>
  </si>
  <si>
    <t>JPY</t>
  </si>
  <si>
    <t>Иена</t>
  </si>
  <si>
    <t>KES</t>
  </si>
  <si>
    <t>Кенийский шиллинг</t>
  </si>
  <si>
    <t>KGS</t>
  </si>
  <si>
    <t>Сом</t>
  </si>
  <si>
    <t>KHR</t>
  </si>
  <si>
    <t>Риель</t>
  </si>
  <si>
    <t>KMF</t>
  </si>
  <si>
    <t>Франк Комор</t>
  </si>
  <si>
    <t>KPW</t>
  </si>
  <si>
    <t>Северокорейская вона</t>
  </si>
  <si>
    <t>KRW</t>
  </si>
  <si>
    <t>Вона</t>
  </si>
  <si>
    <t>KWD</t>
  </si>
  <si>
    <t>Кувейтский динар</t>
  </si>
  <si>
    <t>KYD</t>
  </si>
  <si>
    <t>Доллар Островов Кайман</t>
  </si>
  <si>
    <t>Тенге</t>
  </si>
  <si>
    <t>LAK</t>
  </si>
  <si>
    <t>Кип</t>
  </si>
  <si>
    <t>LBP</t>
  </si>
  <si>
    <t>Ливанский фунт</t>
  </si>
  <si>
    <t>LKR</t>
  </si>
  <si>
    <t>Шри-Ланкийская рупия</t>
  </si>
  <si>
    <t>LRD</t>
  </si>
  <si>
    <t>Либерийский доллар</t>
  </si>
  <si>
    <t>LSL</t>
  </si>
  <si>
    <t>Лоти</t>
  </si>
  <si>
    <t>LTL</t>
  </si>
  <si>
    <t>Литовский лит</t>
  </si>
  <si>
    <t>428*</t>
  </si>
  <si>
    <t>LVL</t>
  </si>
  <si>
    <t>Латвийский лат</t>
  </si>
  <si>
    <t>LYD</t>
  </si>
  <si>
    <t>Ливийский динар</t>
  </si>
  <si>
    <t>MAD</t>
  </si>
  <si>
    <t>Марокканский дирхам</t>
  </si>
  <si>
    <t>MDL</t>
  </si>
  <si>
    <t>Молдавский лей</t>
  </si>
  <si>
    <t>MGA</t>
  </si>
  <si>
    <t>Малагасийский ариари</t>
  </si>
  <si>
    <t>MKD</t>
  </si>
  <si>
    <t>Денар</t>
  </si>
  <si>
    <t>MMK</t>
  </si>
  <si>
    <t>Кьят</t>
  </si>
  <si>
    <t>MNT</t>
  </si>
  <si>
    <t>Тугрик</t>
  </si>
  <si>
    <t>MOP</t>
  </si>
  <si>
    <t>Патака</t>
  </si>
  <si>
    <t>MRO</t>
  </si>
  <si>
    <t>Угия</t>
  </si>
  <si>
    <t>MUR</t>
  </si>
  <si>
    <t>Маврикийская рупия</t>
  </si>
  <si>
    <t>MVR</t>
  </si>
  <si>
    <t>Руфия</t>
  </si>
  <si>
    <t>MWK</t>
  </si>
  <si>
    <t>Квача</t>
  </si>
  <si>
    <t>MXN</t>
  </si>
  <si>
    <t>Мексиканское песо</t>
  </si>
  <si>
    <t>MYR</t>
  </si>
  <si>
    <t>Малайзийский ринггит</t>
  </si>
  <si>
    <t>MZN</t>
  </si>
  <si>
    <t>Мозамбикский метикал</t>
  </si>
  <si>
    <t>NAD</t>
  </si>
  <si>
    <t>Доллар Намибии</t>
  </si>
  <si>
    <t>NGN</t>
  </si>
  <si>
    <t>Найра</t>
  </si>
  <si>
    <t>NIO</t>
  </si>
  <si>
    <t>Золотая кордоба</t>
  </si>
  <si>
    <t>NOK</t>
  </si>
  <si>
    <t>Норвежская крона</t>
  </si>
  <si>
    <t>NPR</t>
  </si>
  <si>
    <t>Непальская рупия</t>
  </si>
  <si>
    <t>NZD</t>
  </si>
  <si>
    <t>Новозеландский доллар</t>
  </si>
  <si>
    <t>OMR</t>
  </si>
  <si>
    <t>Оманский риал</t>
  </si>
  <si>
    <t>PAB</t>
  </si>
  <si>
    <t>Бальбоа</t>
  </si>
  <si>
    <t>PEN</t>
  </si>
  <si>
    <t>Новый соль</t>
  </si>
  <si>
    <t>PGK</t>
  </si>
  <si>
    <t>Кина</t>
  </si>
  <si>
    <t>PHP</t>
  </si>
  <si>
    <t>Филиппинское песо</t>
  </si>
  <si>
    <t>PKR</t>
  </si>
  <si>
    <t>Пакистанская рупия</t>
  </si>
  <si>
    <t>PLN</t>
  </si>
  <si>
    <t>Злотый</t>
  </si>
  <si>
    <t>PYG</t>
  </si>
  <si>
    <t>Гуарани</t>
  </si>
  <si>
    <t>QAR</t>
  </si>
  <si>
    <t>Катарский риал</t>
  </si>
  <si>
    <t>RON</t>
  </si>
  <si>
    <t>Новый румынский лей</t>
  </si>
  <si>
    <t>RSD</t>
  </si>
  <si>
    <t>Сербский динар</t>
  </si>
  <si>
    <t>RUB</t>
  </si>
  <si>
    <t>Российский рубль</t>
  </si>
  <si>
    <t>RWF</t>
  </si>
  <si>
    <t>Франк Руанды</t>
  </si>
  <si>
    <t>SAR</t>
  </si>
  <si>
    <t>Саудовский риял</t>
  </si>
  <si>
    <t>SBD</t>
  </si>
  <si>
    <t>Доллар Соломоновых Островов</t>
  </si>
  <si>
    <t>SCR</t>
  </si>
  <si>
    <t>Сейшельская рупия</t>
  </si>
  <si>
    <t>SDG</t>
  </si>
  <si>
    <t>Суданский фунт</t>
  </si>
  <si>
    <t>SEK</t>
  </si>
  <si>
    <t>Шведская крона</t>
  </si>
  <si>
    <t>SGD</t>
  </si>
  <si>
    <t>Сингапурский доллар</t>
  </si>
  <si>
    <t>SHP</t>
  </si>
  <si>
    <t>Фунт Святой Елены</t>
  </si>
  <si>
    <t>SLL</t>
  </si>
  <si>
    <t>Леоне</t>
  </si>
  <si>
    <t>SOS</t>
  </si>
  <si>
    <t>Сомалийский шиллинг</t>
  </si>
  <si>
    <t>SRD</t>
  </si>
  <si>
    <t>Суринамский доллар</t>
  </si>
  <si>
    <t>SSP</t>
  </si>
  <si>
    <t>Южносуданский фунт</t>
  </si>
  <si>
    <t>STD</t>
  </si>
  <si>
    <t>Добра</t>
  </si>
  <si>
    <t>SVC</t>
  </si>
  <si>
    <t>Сальвадорский колон</t>
  </si>
  <si>
    <t>SYP</t>
  </si>
  <si>
    <t>Сирийский фунт</t>
  </si>
  <si>
    <t>SZL</t>
  </si>
  <si>
    <t>Лилангени</t>
  </si>
  <si>
    <t>THB</t>
  </si>
  <si>
    <t>Бат</t>
  </si>
  <si>
    <t>TJS</t>
  </si>
  <si>
    <t>Сомони</t>
  </si>
  <si>
    <t>TMT</t>
  </si>
  <si>
    <t>Новый туркменский манат</t>
  </si>
  <si>
    <t>TND</t>
  </si>
  <si>
    <t>Тунисский динар</t>
  </si>
  <si>
    <t>TOP</t>
  </si>
  <si>
    <t>Паанга</t>
  </si>
  <si>
    <t>TRY</t>
  </si>
  <si>
    <t>Турецкая лира</t>
  </si>
  <si>
    <t>TTD</t>
  </si>
  <si>
    <t>Доллар Тринидада и Тобаго</t>
  </si>
  <si>
    <t>TWD</t>
  </si>
  <si>
    <t>Новый тайваньский доллар</t>
  </si>
  <si>
    <t>TZS</t>
  </si>
  <si>
    <t>Танзанийский шиллинг</t>
  </si>
  <si>
    <t>UAH</t>
  </si>
  <si>
    <t>Гривна</t>
  </si>
  <si>
    <t>UGX</t>
  </si>
  <si>
    <t>Угандийский шиллинг</t>
  </si>
  <si>
    <t>USD</t>
  </si>
  <si>
    <t>Доллар США</t>
  </si>
  <si>
    <t>UYI</t>
  </si>
  <si>
    <t>Уругвайское песо в индексированных единицах</t>
  </si>
  <si>
    <t>UYU</t>
  </si>
  <si>
    <t>Уругвайское песо</t>
  </si>
  <si>
    <t>UZS</t>
  </si>
  <si>
    <t>Узбекский сум</t>
  </si>
  <si>
    <t>VEF</t>
  </si>
  <si>
    <t>Боливар</t>
  </si>
  <si>
    <t>VND</t>
  </si>
  <si>
    <t>Донг</t>
  </si>
  <si>
    <t>VUV</t>
  </si>
  <si>
    <t>Вату</t>
  </si>
  <si>
    <t>WST</t>
  </si>
  <si>
    <t>Тала</t>
  </si>
  <si>
    <t>950**</t>
  </si>
  <si>
    <t>XAF</t>
  </si>
  <si>
    <t>Франк КФА ВЕАС*</t>
  </si>
  <si>
    <t>XCD</t>
  </si>
  <si>
    <t>Восточно-карибский доллар</t>
  </si>
  <si>
    <t>XDR</t>
  </si>
  <si>
    <t>СДР (специальные права заимствования)</t>
  </si>
  <si>
    <t>952***</t>
  </si>
  <si>
    <t>XOF</t>
  </si>
  <si>
    <t>Франк КФА ВСЕАО**</t>
  </si>
  <si>
    <t>XPF</t>
  </si>
  <si>
    <t>Франк КФП</t>
  </si>
  <si>
    <t>YER</t>
  </si>
  <si>
    <t>Йеменский риал</t>
  </si>
  <si>
    <t>ZAR</t>
  </si>
  <si>
    <t>Рэнд</t>
  </si>
  <si>
    <t>ZMW</t>
  </si>
  <si>
    <t>Замбийская квача</t>
  </si>
  <si>
    <t>ZWL</t>
  </si>
  <si>
    <t>Доллар Зимбабве</t>
  </si>
  <si>
    <t>________________________</t>
  </si>
  <si>
    <t>* Не применяется с 15 января 2014 г.</t>
  </si>
  <si>
    <t>** Франк КФА ВЕАС – денежная единица Банка государств Центральной Африки.</t>
  </si>
  <si>
    <t>*** Франк КФА ВСЕАО – денежная единица Центрального Банка государств Западной Африки</t>
  </si>
  <si>
    <t>Наименование показателей</t>
  </si>
  <si>
    <t>Доход от реализации продукции и оказания услуг</t>
  </si>
  <si>
    <t>Себестоимость реализованной продукции и оказанных услуг</t>
  </si>
  <si>
    <t>Валовая прибыль (стр. 010 - стр. 020)</t>
  </si>
  <si>
    <t>Доходы от финансирования</t>
  </si>
  <si>
    <t>Прочие доходы</t>
  </si>
  <si>
    <t>Расходы на реализацию продукции и оказание услуг</t>
  </si>
  <si>
    <t>Административные расходы</t>
  </si>
  <si>
    <t>Расходы на финансирование</t>
  </si>
  <si>
    <t>Прочие расходы</t>
  </si>
  <si>
    <t>Доля прибыли/убытка организаций, учитываемых по методу долевого участия</t>
  </si>
  <si>
    <t>Прибыль (убыток) за период от продолжаемой деятельности (стр. 030+стр. 040+стр. 050-стр.060 – стр. 070 - стр.080 - стр. 090+/- стр. 100)</t>
  </si>
  <si>
    <t>Прибыль (убыток) от прекращенной деятельности</t>
  </si>
  <si>
    <t>Прибыль (убыток) до налогообложения  (стр.110+/-стр. 120)</t>
  </si>
  <si>
    <t>Расходы по корпоративному подоходному налогу</t>
  </si>
  <si>
    <t>Чистая прибыль (убыток) за период (стр. 130-стр. 140) до вычета доли меньшинства</t>
  </si>
  <si>
    <t>Доля меньшинства</t>
  </si>
  <si>
    <t>Итоговая прибыль (итоговый убыток) за период (стр. 150-стр. 160)</t>
  </si>
  <si>
    <t>Прибыль на акцию</t>
  </si>
  <si>
    <t>наименование организации</t>
  </si>
  <si>
    <t>060</t>
  </si>
  <si>
    <t xml:space="preserve">Внимание! </t>
  </si>
  <si>
    <t>Код  органа гос. доходов</t>
  </si>
  <si>
    <t xml:space="preserve">Приложение 2 </t>
  </si>
  <si>
    <t>к приказу исполняющего обязанности</t>
  </si>
  <si>
    <t xml:space="preserve">Министра финансов </t>
  </si>
  <si>
    <t>Форма</t>
  </si>
  <si>
    <t>Код фиксированных активов в соответствии с ГК РК КОФ*</t>
  </si>
  <si>
    <t>*ГК РК КОФ - – Государственный классификатор Республики Казахстан
Классификатор основных фондов</t>
  </si>
  <si>
    <t>_____________________________________________________________</t>
  </si>
  <si>
    <t>________________________________________________________________</t>
  </si>
  <si>
    <t>_______________________________________</t>
  </si>
  <si>
    <t>Дивиденды*</t>
  </si>
  <si>
    <t>Примечание:</t>
  </si>
  <si>
    <t>1) включаемых в первоначальную стоимость:</t>
  </si>
  <si>
    <t>фиксированных активов;</t>
  </si>
  <si>
    <t>объектов преференций;</t>
  </si>
  <si>
    <t>активов, не подлежащих амортизации;</t>
  </si>
  <si>
    <t>2) включаемых в себестоимость товарно-материальных запасов и подлежащих отнесению на вычеты через себестоимость таких товарно-материальных запасов, которая определяется в соответствии с международными стандартами финансовой отчетности и требованиями законодательства Республики Казахстан о бухгалтерском учете и финансовой отчетности;</t>
  </si>
  <si>
    <t>ИТОГО (Сумма вознаграждения на вычет в отчетном периоде)</t>
  </si>
  <si>
    <t>Приложение 1</t>
  </si>
  <si>
    <t xml:space="preserve">Министра финансов  </t>
  </si>
  <si>
    <t>форма</t>
  </si>
  <si>
    <t>Расходы по отрицательной суммовой разнице</t>
  </si>
  <si>
    <t>БИН/ИИН</t>
  </si>
  <si>
    <t>*По графе "МРП" - указывается количество МРП за 1 сутки по решению налогоплательщика</t>
  </si>
  <si>
    <t>по командировке за пределами Республики Казахстан - суточные не более 8-кратного размера МРП за каждый календарный день нахождения в командировке - в течение периода, не превышающего сорока календарных дней нахождения в командировке</t>
  </si>
  <si>
    <t>*Общая сумма суточных</t>
  </si>
  <si>
    <t>по командировке в пределах Республики Казахстан - суточные не более 6-кратного размера МРП за каждый календарный день нахождения в командировке - в течение периода, не превышающего сорока календарных дней нахождения в командировке;</t>
  </si>
  <si>
    <r>
      <rPr>
        <b/>
        <sz val="9"/>
        <rFont val="Arial Cyr"/>
        <charset val="204"/>
      </rPr>
      <t>*МРП</t>
    </r>
    <r>
      <rPr>
        <sz val="9"/>
        <rFont val="Arial Cyr"/>
        <family val="2"/>
        <charset val="204"/>
      </rPr>
      <t xml:space="preserve"> (кол-во МРП за 1 сутки по решению налогоплательщика)</t>
    </r>
  </si>
  <si>
    <t>Доходы от доверительного управления</t>
  </si>
  <si>
    <t>Доходы от осуществления совместной деятельности</t>
  </si>
  <si>
    <t>3 квартал</t>
  </si>
  <si>
    <t>Налоговый период: год</t>
  </si>
  <si>
    <t>Приложение 3</t>
  </si>
  <si>
    <t>по производным финансовым инструментам</t>
  </si>
  <si>
    <t>Операции по производным финансовым инструментам,
               за исключением свопа</t>
  </si>
  <si>
    <t xml:space="preserve">Номер налоговой регистрации в стране резидентства нерезидента
</t>
  </si>
  <si>
    <t>Хеджирование (применяется/не применяется)</t>
  </si>
  <si>
    <t xml:space="preserve">Поставка базового актива (применяется/не применяется)
</t>
  </si>
  <si>
    <t>Дата открытия контракта</t>
  </si>
  <si>
    <t xml:space="preserve">Дата исполнения или досрочного прекращения действия контракта
</t>
  </si>
  <si>
    <t>Поступление по производным финансовым инструментам</t>
  </si>
  <si>
    <t>Расходы по производным финансовым инструментам</t>
  </si>
  <si>
    <t>Превышает (тенге) (графа 9 - графа 10)</t>
  </si>
  <si>
    <t>Операции по свопу</t>
  </si>
  <si>
    <t>Номер налоговой регистрации в стране резидентства нерезидента</t>
  </si>
  <si>
    <t>Поставка базового актива (применяется/не применяется)</t>
  </si>
  <si>
    <t>Поступление по свопу</t>
  </si>
  <si>
    <t>Расходы по свопу</t>
  </si>
  <si>
    <t>Превышение (тенге) (графа 7 - графа 8)</t>
  </si>
  <si>
    <t>п/п</t>
  </si>
  <si>
    <t>Итого (строка заполняется только по итогу формы):</t>
  </si>
  <si>
    <t xml:space="preserve">Налоговый регистр для расшифровки операций по производным финансовым инструментам </t>
  </si>
  <si>
    <t xml:space="preserve">Сумма, относимая на вычеты в текущем периоде, тенге </t>
  </si>
  <si>
    <t>В размере общей суммы не превышающей 4 процентов от налогооблагаемого дохода</t>
  </si>
  <si>
    <t>Благотворительная помощь при наличии решения налогоплательщика на основании обращения со стороны лица, получающего помощь</t>
  </si>
  <si>
    <t>08</t>
  </si>
  <si>
    <t>ИИН\БИН</t>
  </si>
  <si>
    <t xml:space="preserve">Расходы отчетного периода, признаваемые расходами будущих периодов </t>
  </si>
  <si>
    <t>В соответствии со ст. 215 Налогового кодекса каждый налогоплательщик обязан разработать и составлять налоговые регистры, формы которых должны быть утверждены учетной политикой.  В данном файле Вашему вниманию предлагаются как утвержденные формы налоговых регистров, так и разработанные самостоятельно для раскрытия информации по соответствующим строкам.</t>
  </si>
  <si>
    <t>Приказом и.о. Министра финансов Республики Казахстан от 19 марта 2018 года № 388 утверждены формы налогового регистра и правила их составления.</t>
  </si>
  <si>
    <t>09</t>
  </si>
  <si>
    <t>Стоимость работ и услуг, себестоимость ТМЗ, не относимые на вычеты на основании статьи 264 НК</t>
  </si>
  <si>
    <t>Сумма НДС, относимая на вычеты по основаниям, установленным п. 9 ст. 243 Налогового кодекса</t>
  </si>
  <si>
    <t>Вычеты по отчислениям в резервные фонды в соответствии со ст. 250 Налогового кодекса, в том числе:</t>
  </si>
  <si>
    <t>Всего расходов, подлежащих отнесению на вычеты некоммерческой организацией (100.10.026)</t>
  </si>
  <si>
    <t>Зачет иностранного налога с финансовой прибыли КИК или ПУ КИК (Итоговое значение графы О формы 100.09)</t>
  </si>
  <si>
    <t>КПН, удержанный у источника выплаты в соответствии  со ст. 653 Налогового кодекса</t>
  </si>
  <si>
    <t>100.00.041</t>
  </si>
  <si>
    <r>
      <t xml:space="preserve">Чистый  доход  </t>
    </r>
    <r>
      <rPr>
        <sz val="8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(100.00.036 - 100.00.038)</t>
    </r>
  </si>
  <si>
    <t>100.00.042</t>
  </si>
  <si>
    <t>КПН на чистый доход по ставке 15%</t>
  </si>
  <si>
    <t>100.00.043</t>
  </si>
  <si>
    <t xml:space="preserve">Налогообложение некоммерческой организации </t>
  </si>
  <si>
    <t>(Приложение 10 к декларации)</t>
  </si>
  <si>
    <t>Налоговый период</t>
  </si>
  <si>
    <t>код строки</t>
  </si>
  <si>
    <t>100.10.001</t>
  </si>
  <si>
    <t>100.10.002</t>
  </si>
  <si>
    <t>100.10.003</t>
  </si>
  <si>
    <t>100.10.004</t>
  </si>
  <si>
    <t>100.10.005</t>
  </si>
  <si>
    <t>100.10.006</t>
  </si>
  <si>
    <t>100.10.007</t>
  </si>
  <si>
    <t>100.10.008</t>
  </si>
  <si>
    <t>100.10.009</t>
  </si>
  <si>
    <t>100.10.010</t>
  </si>
  <si>
    <t>100.10.011</t>
  </si>
  <si>
    <t>100.10.012</t>
  </si>
  <si>
    <t>100.10.013</t>
  </si>
  <si>
    <t>Вознаграждение по депозитам</t>
  </si>
  <si>
    <t>Гранты</t>
  </si>
  <si>
    <t>Вступительные взносы</t>
  </si>
  <si>
    <t>Взносы участников кондоминиума</t>
  </si>
  <si>
    <t>Благотворительная помощь</t>
  </si>
  <si>
    <t>Спонсорская помощь</t>
  </si>
  <si>
    <t>Превышение суммы положительной курсовой разницы над суммой отрицательной курсовой разницы, возникшей по размещенным на депозите деньгам, в том числе по вознаграждениям по ним</t>
  </si>
  <si>
    <t>Деньги и другое имущество, полученное безвозмездно</t>
  </si>
  <si>
    <t>Членские взносы</t>
  </si>
  <si>
    <t>Доход, полученный по договору на осуществление государственного социального заказа</t>
  </si>
  <si>
    <t>Всего доходов (сумма с 100.10.001 по 100.10.009)</t>
  </si>
  <si>
    <t>Другие доходы, не указанные в п. 2 ст. 289 НК</t>
  </si>
  <si>
    <t>Итого доходов (сумма строк 100.10.011  и 100.10.012)</t>
  </si>
  <si>
    <t>Раздел. Расходы</t>
  </si>
  <si>
    <t>100.10.014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</si>
  <si>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</si>
  <si>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</si>
  <si>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</si>
  <si>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</si>
  <si>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</si>
  <si>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</si>
  <si>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</si>
  <si>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</si>
  <si>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</si>
  <si>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</si>
  <si>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</si>
  <si>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</si>
  <si>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Содержание некоммерчекой организации (cумма строк  с 100.10.014 I по 100.10.014 XXI)</t>
  </si>
  <si>
    <t>расходы на электрическую и тепловую энергию</t>
  </si>
  <si>
    <t>Расходы на финансовые услуги</t>
  </si>
  <si>
    <t>Расходы на арендную плату</t>
  </si>
  <si>
    <t>Транспортные расходы</t>
  </si>
  <si>
    <t>Расходы на услуги связи</t>
  </si>
  <si>
    <t>Расходы на аудиторские (консультационные) услуги</t>
  </si>
  <si>
    <t>Расходы на охранные услуги</t>
  </si>
  <si>
    <t>Расходы на адвокатские услуги</t>
  </si>
  <si>
    <t>Расходы на нотариальные услуги</t>
  </si>
  <si>
    <t>Расходы на ремонт основных средств</t>
  </si>
  <si>
    <t>Налоги  идругие обязательные платежи  в бюджет, штрафы и пени</t>
  </si>
  <si>
    <t>Отчисления в ГФСС, ФСМС</t>
  </si>
  <si>
    <t>Расходы на страхование</t>
  </si>
  <si>
    <t>Расходы на рекламу</t>
  </si>
  <si>
    <t>Прочие расходы</t>
  </si>
  <si>
    <t>расходы на оплату труда</t>
  </si>
  <si>
    <t>Расходы на социальные выплаты</t>
  </si>
  <si>
    <t>Командировочные расходы, всего:</t>
  </si>
  <si>
    <t>Расходы на наем жилого помещения</t>
  </si>
  <si>
    <t>Суточные по командировкам в пределах РК</t>
  </si>
  <si>
    <t>Суточные по командировкам за пределами РК</t>
  </si>
  <si>
    <t>Расходы по оформлению въездной визы</t>
  </si>
  <si>
    <t>Представительские расходы</t>
  </si>
  <si>
    <t>Расходы будущих периодов</t>
  </si>
  <si>
    <t>100.10.015</t>
  </si>
  <si>
    <t>Организация и проведение мероприятий, в том числе:</t>
  </si>
  <si>
    <t>Съездов</t>
  </si>
  <si>
    <t>Конференций</t>
  </si>
  <si>
    <t>Форумов</t>
  </si>
  <si>
    <t>Собраний</t>
  </si>
  <si>
    <t>Выборов</t>
  </si>
  <si>
    <t>Демонстраций</t>
  </si>
  <si>
    <t>Выставок</t>
  </si>
  <si>
    <t>Митингов, уличных шествий, пикитирования, забастовок</t>
  </si>
  <si>
    <t>Публичных выступлений</t>
  </si>
  <si>
    <t>Прочее</t>
  </si>
  <si>
    <t>100.10.016</t>
  </si>
  <si>
    <t>100.10.017</t>
  </si>
  <si>
    <t>100.10.018</t>
  </si>
  <si>
    <t>100.10.019</t>
  </si>
  <si>
    <t>100.10.020</t>
  </si>
  <si>
    <t>100.10.021</t>
  </si>
  <si>
    <t>100.10.022</t>
  </si>
  <si>
    <t>100.10.023</t>
  </si>
  <si>
    <t>Подготовка и размещение информационных материалов</t>
  </si>
  <si>
    <t>Вознаграждение</t>
  </si>
  <si>
    <t>Всего сумма расходов (сумма  с 100.10.016 по 100.10.023)</t>
  </si>
  <si>
    <t>Раздел. Исчисление вычетов исходя из удельного веса доходов, не указанных в п. 2 ст. 289 НК РК</t>
  </si>
  <si>
    <t>100.10.024</t>
  </si>
  <si>
    <t>100.10.025</t>
  </si>
  <si>
    <t>100.10.026</t>
  </si>
  <si>
    <t>Раздел. Исчисление вычетовна основе данных налогового учета, предусматривающего раздельный учет расходов, указанных в п. 2 ст. 289 НК РК  и расходов, произведенных за счет других доходов</t>
  </si>
  <si>
    <t>100.10.027</t>
  </si>
  <si>
    <t>Всего расходов, подлежащих онесению на вычеты (100.10.025*100.10.024)</t>
  </si>
  <si>
    <t>Последующие расходы по фиксированным активам, относимые на увеличение стоимостных балансов групп (подгрупп) в соответствии с п. 2 ст. 272 Налогового кодекса</t>
  </si>
  <si>
    <t>Двойная норма амортизационных отчислений в соответствии с п. 7 ст. 271 Налогового кодекса</t>
  </si>
  <si>
    <t>Последующие расходы по фиксированным активам, относимые на вычеты в соответствии с п. 2 ст. 272 Налогового кодекса</t>
  </si>
  <si>
    <t>Последующие расходы по арендуемым основным средствам, относимые на вычеты в соответствии с п. 5 ст. 272 Налогового кодекса</t>
  </si>
  <si>
    <t>от 19 марта 2018 года № 388</t>
  </si>
  <si>
    <t>выплачиваемые юридическим лицом, производящим уменьшение исчисленного корпоративного подоходного налога на 100 процентов по деятельности, по которой предусмотрено такое уменьшение, в случае начисления таких дивидендов за период, в котором произведено уменьшение, при условии, если доля корпоративного подоходного налога, уменьшенного на 100 процентов, в общей сумме исчисленного корпоративного подоходного налога в целом по юридическому лицу, выплачивающему дивиденды, составляет 50 и более процентов</t>
  </si>
  <si>
    <t>выплачиваемые закрытыми паевыми инвестиционными фондами рискового инвестирования и акционерными инвестиционными фондами рискового инвестирования, если иное не установлено подпунктом 2) пункта 1 настоящей статьи</t>
  </si>
  <si>
    <r>
      <rPr>
        <b/>
        <sz val="9"/>
        <rFont val="Arial Cyr"/>
        <charset val="204"/>
      </rPr>
      <t>Примечание:</t>
    </r>
    <r>
      <rPr>
        <sz val="9"/>
        <rFont val="Arial Cyr"/>
        <family val="2"/>
        <charset val="204"/>
      </rPr>
      <t xml:space="preserve"> *Дивиденды, за исключением (п. 2 ст. 241):</t>
    </r>
  </si>
  <si>
    <t xml:space="preserve">Корректировка совокупного годового дохода  в соответствии с п. 3 ст. 241 Налогового кодекса                                                                                                                                                                    </t>
  </si>
  <si>
    <r>
      <rPr>
        <b/>
        <sz val="9"/>
        <rFont val="Arial Cyr"/>
        <charset val="204"/>
      </rPr>
      <t>Примечание:</t>
    </r>
    <r>
      <rPr>
        <sz val="9"/>
        <rFont val="Arial Cyr"/>
        <charset val="204"/>
      </rPr>
      <t xml:space="preserve"> </t>
    </r>
  </si>
  <si>
    <t>Сумма вознаграждения, подлежащая отнесению на вычеты, определяется по методу начисления в соответствии с пунктом 2 статьи 192 НК.</t>
  </si>
  <si>
    <t>Вознаграждения по обязательствам лицу, которое вправе создать провизии (резервы), подлежащие отнесению на вычет в соответствии с пунктами 1 и 6 статьи 250 настоящего Кодекса, и (или) лицу, указанному в пункте 2 статьи 233 настоящего Кодекса, подлежат вычету в размере фактически уплаченных налогоплательщиком или третьим лицом в счет обязательств такого налогоплательщика:</t>
  </si>
  <si>
    <t>1) в отчетном налоговом периоде в пределах суммы расходов, признанных налогоплательщиком расходами в отчетном налоговом периоде и (или) в налоговых периодах, предшествующих отчетному налоговому периоду;</t>
  </si>
  <si>
    <t>2) в налоговых периодах, предшествующих отчетному налоговому периоду, в пределах суммы расходов, признанных налогоплательщиком расходами в отчетном налоговом периоде.</t>
  </si>
  <si>
    <t xml:space="preserve">Не является доходом работника (п.п.2) п. 2 ст. 319 НК)
</t>
  </si>
  <si>
    <t>расходы недропользователя, относимые на вычеты в соответствии со статьями 258, 259, 260 НК</t>
  </si>
  <si>
    <t>Потери товаров, понесенные налогоплательщиком в пределах норм естественной убыли</t>
  </si>
  <si>
    <t>Потери, понесенные субъектом естественной монополии в пределах нормативных технических потерь и (или) с учетом ограничений</t>
  </si>
  <si>
    <t>Расходы налогоплательщика в размере балансовой стоимости товаров, не отнесенной ранее на вычеты, в связи с утратой, порчей которых или наступлением страхового случая по которым от лица, нанесшего ущерб, или страховой организации получены суммы компенсации ущерба, в том числе в виде страховой выплаты, подлежат вычету в пределах суммы полученной компенсации</t>
  </si>
  <si>
    <t>Стоимость безвозмездно переданного в рекламных целях товара (в том числе в виде дарения) подлежит отнесению на вычеты в налоговом периоде, в котором осуществлена передача такого товара, в случае, если стоимость единицы такого товара не превышает 5-кратный размер месячного расчетного показателя, установленного на соответствующий финансовый год законом о республиканском бюджете и действующего на дату такой передачи</t>
  </si>
  <si>
    <t>налогоплательщиком - кредитором при списании требования в соответствии с п. 2 ст. 287 НК</t>
  </si>
  <si>
    <t>п.п.2) п. 1 ст. 288 НК</t>
  </si>
  <si>
    <t>Сумма превышения фактически понесенных расходов над подлежащими получению (полученными) доходами при эксплуатации объектов социальной сферы, предусмотренных ст. 239 Налогового кодекса</t>
  </si>
  <si>
    <t>Предел уменьшения НОД, 4%</t>
  </si>
  <si>
    <t>Стоимость имущества, переданного на безвозмездной основе автономным организациям образования</t>
  </si>
  <si>
    <t>п.п.3) п. 1 ст. 288 НК</t>
  </si>
  <si>
    <t>п.п.4) п. 1 ст. 288 НК</t>
  </si>
  <si>
    <t>п.п.5) п. 1 ст. 288 НК</t>
  </si>
  <si>
    <t>п.п.6) п. 1 ст. 288 НК</t>
  </si>
  <si>
    <t>п. 2 ст 288 НК</t>
  </si>
  <si>
    <t>Строки 100.00.026 Доходы из иностранных источников и 100.00.039 I Зачет иностранного налога</t>
  </si>
  <si>
    <t>Сумма КПН, удержанного у ИВ, и перенесенная из предыдущих налоговых периодов в соответствии с п.3 ст. 302 НК</t>
  </si>
  <si>
    <t>Безвозмездно полученное (переданное) имущество (благотворительная помощь, спонсорская помощь, деньги и другое имущество), членские и вступительные взносы (Приложение 11 к Декларации)</t>
  </si>
  <si>
    <t>Период</t>
  </si>
  <si>
    <t>Раздел. Расчет</t>
  </si>
  <si>
    <t>БИН Юридического лица/ИИН Физического лица</t>
  </si>
  <si>
    <t>Регистрационный номер нерезидента в стране резидентства</t>
  </si>
  <si>
    <t>Е</t>
  </si>
  <si>
    <t>Вид безвозмездно полученного имущества</t>
  </si>
  <si>
    <t>Код имущества</t>
  </si>
  <si>
    <t>Сумма безвозмездно полученного имущества, членских и вступительных взносов</t>
  </si>
  <si>
    <t>Сумма безвозмездно переданного имущества, членских и вступительных взносов</t>
  </si>
  <si>
    <t xml:space="preserve"> в соответствии с п. 1 ст. 232 Налогового кодекса</t>
  </si>
  <si>
    <t>СВЕРКА ОТЧЕТА О ДОХОДАХ И РАСХОДАХ</t>
  </si>
  <si>
    <t>С ДЕКЛАРАЦИЕЙ ПО КОРПОРАТИВНОМУ ПОДОХОДНОМУ НАЛОГУ</t>
  </si>
  <si>
    <t>Раздел. Показатели</t>
  </si>
  <si>
    <t>По декларации</t>
  </si>
  <si>
    <t>По финансовой отчетности</t>
  </si>
  <si>
    <t>Разница (А-В)</t>
  </si>
  <si>
    <t>КПН</t>
  </si>
  <si>
    <t xml:space="preserve">НОД </t>
  </si>
  <si>
    <t xml:space="preserve">Доход от реализации </t>
  </si>
  <si>
    <t>Доход от прироста стоимости</t>
  </si>
  <si>
    <t>Доходы от списания обязательств</t>
  </si>
  <si>
    <t>Доходы по сомнительным обязательствам</t>
  </si>
  <si>
    <t xml:space="preserve">Доход от уступки права требования </t>
  </si>
  <si>
    <t>Расходы по реализованным товарам (работам, услугам)</t>
  </si>
  <si>
    <t>Сумма представительских расходов</t>
  </si>
  <si>
    <t>Вычеты по фиксированным активам</t>
  </si>
  <si>
    <t>Другие вычеты</t>
  </si>
  <si>
    <t>Убытки от ликвидации и выбытия основных средств</t>
  </si>
  <si>
    <t>Убытки от ликвидации и выбытия нематериальных активов</t>
  </si>
  <si>
    <t>Сверхнормативные потери, порча и недостача товарно-материальных ценностей, другие непроизводственные расходы и потери</t>
  </si>
  <si>
    <t>Невосстановленные убытки от хищений</t>
  </si>
  <si>
    <t>Отчисления по созданию резервов по отпускам работников</t>
  </si>
  <si>
    <t xml:space="preserve">Уменьшения НОД </t>
  </si>
  <si>
    <t>Убытки, переносимые из предыдущих периодов</t>
  </si>
  <si>
    <t>сумма вознаграждения, выплачиваемая по договорам банковского обслуживания счетов</t>
  </si>
  <si>
    <r>
      <t xml:space="preserve">Согласно п. 1 ст. 257 НК </t>
    </r>
    <r>
      <rPr>
        <b/>
        <sz val="9"/>
        <rFont val="Arial Cyr"/>
        <charset val="204"/>
      </rPr>
      <t>Исключениями являются расходы работодателя по доходам работника (не учитываются  по строке 100.00.009 IV)</t>
    </r>
    <r>
      <rPr>
        <sz val="9"/>
        <rFont val="Arial Cyr"/>
        <family val="2"/>
        <charset val="204"/>
      </rPr>
      <t>:</t>
    </r>
  </si>
  <si>
    <t>3) признаваемых последующими расходами в соответствии с пунктом 5 статьи 272 настоящего Кодекса</t>
  </si>
  <si>
    <t xml:space="preserve">В соответствии с п.п.4) п. 1 ст. 226 НК в совокупный годовой доход включаются все виды доходов налогоплательщика: доход по производным финансовым инструментам. </t>
  </si>
  <si>
    <t>По каждому производному финансовому инструменту определяется доход или убыток в соответствии со статьями 278, 279 и пунктом 3 статьи 299 НК</t>
  </si>
  <si>
    <t>Доход по производным финансовым инструментам образуется по доходам по производным финансовым инструментам, используемым в иных целях, чем в целях хеджирования или поставки базового актива, и определяется в следующем порядке:
      общая сумма доходов по производным финансовым инструментам, используемым в иных целях, чем в целях хеджирования или поставки базового актива, определенных в соответствии со статьями 278 и 279 настоящего Кодекса,
      минус
      общая сумма убытков по производным финансовым инструментам, используемым в иных целях, чем в целях хеджирования или поставки базового актива, за отчетный налоговый период
      минус
      убытки по производным финансовым инструментам, переносимые из предыдущих налоговых периодов.</t>
  </si>
  <si>
    <t>Номер документа</t>
  </si>
  <si>
    <t>Дата документа</t>
  </si>
  <si>
    <t>Публичных богослужений, религиозных обрядов и церемоний</t>
  </si>
  <si>
    <t>вознаграждение по договору лизинга, за исключением неустойки (штрафа, пени)</t>
  </si>
  <si>
    <t>стоимость основных средств, полученных на безвозмездной основе республиканским государственным предприятием от государственного органа или республиканского государственного предприятия на основании решения Правительства Республики Казахстан</t>
  </si>
  <si>
    <t>доходы от прироста стоимости при реализации акций, выпущенных юридическим лицом-резидентом, или долей участия в юридическом лице-резиденте или консорциуме, созданном в Республике Казахстан</t>
  </si>
  <si>
    <t>вознаграждение по договору банковского вклада, полученное организацией устойчивости, 100 процентов голосующих акций которой принадлежат Национальному Банку Республики Казахстан, в рамках Программы рефинансирования ипотечных жилищных займов (ипотечных займов), переданной организацией, специализирующейся на улучшении качества кредитных портфелей банков второго уровня, единственным акционером которой является Правительство Республики Казахстан</t>
  </si>
  <si>
    <t>доходы от прироста стоимости при реализации акций, выпущенных юридическими лицами,  являющимися участниками международного технологического парка "Астана Хаб", долей участия в юридических лицах,  являющимися участниками международного технологического парка "Астана Хаб", уменьшенные на убытки, возникшие от реализации акций, выпущенных юридическими лицами, являющимися участниками международного технологического парка "Астана Хаб", долей участия в юридических лицах,  являющимися участниками международного технологического парка "Астана Хаб"</t>
  </si>
  <si>
    <r>
      <t>2019</t>
    </r>
    <r>
      <rPr>
        <b/>
        <sz val="9"/>
        <rFont val="Times New Roman"/>
        <family val="1"/>
        <charset val="204"/>
      </rPr>
      <t>_________</t>
    </r>
  </si>
  <si>
    <t>* По графе "Общая сумма суточных" в формуле расчета учитывается размер МРП за 2019 год 2525 тенге</t>
  </si>
  <si>
    <t>Сумма убытков, зачитываемая в  2019 году</t>
  </si>
  <si>
    <t>по состоянию на  31.12.2019 года</t>
  </si>
  <si>
    <t xml:space="preserve">                                       за год, заканчивающийся 31 декабря 2019 года </t>
  </si>
  <si>
    <t>за год, заканчивающийся 31 декабря 2019 года</t>
  </si>
  <si>
    <t>С наступлением нового года началась самая горячая пора для бухгалтеров: составление и представление годовой налоговой отчетности по КПН за 2019 год с учетом норм нового Налогового кодекса. Для облегчения исчисления налогового обязательства по КПН за отчетный период  Вашему вниманию предлагается электронная форма декларации по КПН (форма 100.00) за 2019 год  с приложениями и предлагаемыми налоговыми регистрами.</t>
  </si>
  <si>
    <t>100.02.009</t>
  </si>
  <si>
    <t>н</t>
  </si>
  <si>
    <t>1 – благотворительная помощь;
2 – спонсорская помощь;
3 – деньги и другое имущество полученное (переданное) на безвозмездной основе;
4 – доходы по договору на осуществление государственного социального заказа, вознаграждение по депозитам и взносы участников кондоминиума</t>
  </si>
  <si>
    <t>Доход от реализации товаров, работ, услуг</t>
  </si>
  <si>
    <t>Доход в виде вознаграждения по кредиту (займу, микрокредиту), операциям репо</t>
  </si>
  <si>
    <t>Доход в виде вознаграждения по передаче имущества по договору лизинга</t>
  </si>
  <si>
    <t xml:space="preserve"> Строка 100.00.001 
Доход от реализации</t>
  </si>
  <si>
    <t xml:space="preserve"> Строка 100.00.001 I </t>
  </si>
  <si>
    <t xml:space="preserve"> Строка 100.00.001 II</t>
  </si>
  <si>
    <t xml:space="preserve"> Строка 100.00.001 III</t>
  </si>
  <si>
    <t>Доход в виде роялти</t>
  </si>
  <si>
    <t xml:space="preserve"> Строка 100.00.001 IV</t>
  </si>
  <si>
    <t xml:space="preserve">                                       Строка 100.00.003 Доход от списания обязательств</t>
  </si>
  <si>
    <t>Строка 100.00.004 Доход по сомнительным обязательствам</t>
  </si>
  <si>
    <t>Доход от уступки права требования по приобретенному праву требования</t>
  </si>
  <si>
    <t>Доход от уступки права требования по уступленному праву требования</t>
  </si>
  <si>
    <t>100.00.007 Доход от уступки права требования</t>
  </si>
  <si>
    <t>100.00.007 I</t>
  </si>
  <si>
    <t>100.00.007 II</t>
  </si>
  <si>
    <t>100.00.008 Доход от  выбытия фиксированных активов</t>
  </si>
  <si>
    <t>100.00.009 Полученные компенсации по ранее произведенным вычетам</t>
  </si>
  <si>
    <t>100.00.010 Доход в виде безвозмездного полученного имущества</t>
  </si>
  <si>
    <t>Наименование полученного имущества, в том числе работ и услуг</t>
  </si>
  <si>
    <t>Сумма признаваемого дохода по данным бухгалтерского учета ( но не ниже стоимости, указанной в акте приема-передачи такого имущества с учетом НДС)</t>
  </si>
  <si>
    <t>Строка 100.00.016 
Корректировка совокупного годового дохода в соответствии с пунктом 1 статьи 241 НК</t>
  </si>
  <si>
    <t>Строка</t>
  </si>
  <si>
    <t>100.00.016 I</t>
  </si>
  <si>
    <t>100.00.016 II</t>
  </si>
  <si>
    <t xml:space="preserve">100.00.016 III </t>
  </si>
  <si>
    <t>Суммы обязательных календарных, дополнительных и чрезвычайных взносов банков, полученная организацией, осуществляющей обязательное гарантирование депозитов физических лиц</t>
  </si>
  <si>
    <t xml:space="preserve">100.00.016 IV </t>
  </si>
  <si>
    <t>Сумма гарантийных взносов, полученная Фондом гарантирования жилищного строительства, в пределах средств, направленных на увеличение резерва для урегулирования гарантийных случаев</t>
  </si>
  <si>
    <t xml:space="preserve">100.00.016 V </t>
  </si>
  <si>
    <t>Суммы обязательных, дополнительных и чрезвычайных взносов страховых организаций, полученная Фондом гарантирования страховых выплат</t>
  </si>
  <si>
    <t>100.00.016 VI</t>
  </si>
  <si>
    <t xml:space="preserve">100.00.016 VII </t>
  </si>
  <si>
    <t xml:space="preserve">100.00.016 VIII </t>
  </si>
  <si>
    <t xml:space="preserve">100.00.016 IX </t>
  </si>
  <si>
    <t xml:space="preserve">100.00.016 X </t>
  </si>
  <si>
    <t xml:space="preserve">100.00.016 XI </t>
  </si>
  <si>
    <t xml:space="preserve">100.00.016 XII </t>
  </si>
  <si>
    <t xml:space="preserve">100.00.016 XIII </t>
  </si>
  <si>
    <t xml:space="preserve">100.00.016 XIV </t>
  </si>
  <si>
    <t xml:space="preserve">100.00.016 XV </t>
  </si>
  <si>
    <t xml:space="preserve">100.00.016 XVI </t>
  </si>
  <si>
    <t xml:space="preserve">100.00.016 XVII </t>
  </si>
  <si>
    <t xml:space="preserve">100.00.016 XVIII </t>
  </si>
  <si>
    <t xml:space="preserve">100.00.016 XIX </t>
  </si>
  <si>
    <t xml:space="preserve">100.00.016 XX </t>
  </si>
  <si>
    <t xml:space="preserve">100.00.016 XXI </t>
  </si>
  <si>
    <t xml:space="preserve">100.00.016 XXII </t>
  </si>
  <si>
    <t xml:space="preserve">100.00.016 XXIII </t>
  </si>
  <si>
    <t xml:space="preserve">100.00.016 XXIV </t>
  </si>
  <si>
    <t xml:space="preserve">100.00.016 XXV </t>
  </si>
  <si>
    <t>Дивиденды, выплачиваемые акционерными инвестиционными фондами рискового инвестирования, условиям подпункта 2) пункта 1 статьи 241 Налогового кодекса</t>
  </si>
  <si>
    <t>Сумма денег, полученная организацией, осуществляющей обязательное гарантирование депозитов физических лиц, и Фондом гарантирования страховых выплат в порядке удовлетворения их требований по возмещенным депозитам и осуществленным гарантийным и компенсационным выплатам</t>
  </si>
  <si>
    <t>Сумма денег, полученная Фондом гарантирования жилищного строительства в порядке удовлетворения требований по выплатам по завершении строительства жилых домов (жилых зданий)</t>
  </si>
  <si>
    <t>Инвестиционные доходы, полученные в соответствии с Законом Республики Казахстан от 21 июня 2013 года «О пенсионном обеспечении в Республике Казахстан» и направленные на индивидуальные пенсионные счета</t>
  </si>
  <si>
    <t>Инвестиционные доходы, полученные в соответствии с Законом Республики Казахстан от 25 апреля 2003 года «Об обязательном социальном страховании» и направленные на увеличение активов Государственного фонда социального страхования</t>
  </si>
  <si>
    <t>Инвестиционные доходы, полученные в соответствии с Законом Республики Казахстан от 16 ноября 2015 года «Об обязательном социальном медицинском страховании» (далее - Закон об обязательном социальном медицинском страховании) и направленные на увеличение активов Фонда социального медицинского страхования</t>
  </si>
  <si>
    <t>Инвестиционные доходы, полученные акционерными инвестиционными фондами от инвестиционной деятельности в соответствии Законом Республики Казахстан от 7 июля 2004 года «Об инвестиционных и венчурных фондах» (далее - Закон об инвестиционных и венчурных фондах) и учтенные кастодианом акционерного инвестиционного фонда</t>
  </si>
  <si>
    <t>Доходы от уступки прав требования долга, полученные специальной финансовой компанией по сделке секьюритизации в соответствии с Законом Республики Казахстан от 20 февраля 2006 года «О проектном финансировании и секьюритизации»</t>
  </si>
  <si>
    <t>Чистый доход от доверительного управления имуществом, полученный (подлежащий получению) учредителем доверительного управления</t>
  </si>
  <si>
    <t>Сумма ежегодных обязательных взносов, полученных фондом гарантирования исполнения обязательств по хлопковым распискам от хлопкоперерабатывающих организаций</t>
  </si>
  <si>
    <t>Сумма ежегодных обязательных взносов, полученных фондом гарантирования исполнения обязательств по зерновым распискам от хлебоприемных предприятий</t>
  </si>
  <si>
    <t>Сумма денег, полученных фондом гарантирования исполнения обязательств по хлопковым (зерновым) распискам в порядке удовлетворения требований по осуществленным гарантийным выплатам</t>
  </si>
  <si>
    <t>Доходы государственной исламской специальной финансовой компании, полученные от сдачи в имущественный наем (аренду) и (или) при реализации недвижимого имущества, указанного в подпункте 6) пункта 3 статьи 519 Налогового кодекса, и земельных участков, занятых таким имуществом</t>
  </si>
  <si>
    <t>Доходы, полученные исламским банком в процессе управления деньгами в виде инвестиционных депозитов, направленные на счета депозиторов данных инвестиционных депозитов и находящиеся на них. Такие доходы не включают вознаграждение исламского банка</t>
  </si>
  <si>
    <t>Доходы от уступки права требования долга, полученные исламской специальной финансовой компанией, созданной в соответствии с Законом Республики Казахстан от 2 июля 2003 года «О рынке ценных бумаг»;</t>
  </si>
  <si>
    <t>Доходы организации, осуществляющей обязательное гарантирование депозитов физических лиц в соответствии с подпунктом 20) пункта 1 статьи 241 Налогового кодекса</t>
  </si>
  <si>
    <t>Доходы автономного кластерного фонда, определенного Законом Республики Казахстан от 10 июня 2014 года «Об инновационном кластере «Парк инновационных технологий», полученный из бюджета в виде целевого перечисления исключительно для создания совместных предприятий с участием транснациональных корпораций, а также для долевого участия в зарубежных инвестиционных фондах</t>
  </si>
  <si>
    <t>Инвестиционные доходы Фонда гарантирования жилищного строительства в соответствии с Законом Республики Казахстан от 7 апреля 2016 года «О долевом участии в жилищном строительстве» в пределах средств, направленных на увеличение резерва для урегулирования гарантийных случаев</t>
  </si>
  <si>
    <t>Доходы некоммерческой организации, предусмотренные пунктом 2 статьи 289 Налогового кодекса</t>
  </si>
  <si>
    <t>Доходы поверенного (агента) уполномоченного органа в области образования в виде присужденной неустойки в связи с осуществлением деятельности по возмещению расходов бюджетных средств, а также по возврату государственных образовательных и государственных студенческих кредитов</t>
  </si>
  <si>
    <t>Стоимость имущества, безвозмездно полученного венчурным фондом, созданным в соответствии Законом об инвестиционных и венчурных фондах, и предназначенного для безвозмездной передачи юридическим лицам, указанным в подпункте 6) пункта 1 статьи 293 Налогового кодекса</t>
  </si>
  <si>
    <t xml:space="preserve">Строка 100.00.017 
Корректировка совокупного годового дохода в соответствии с 
пунктом 3 статьи 241 Налогового кодекса </t>
  </si>
  <si>
    <t xml:space="preserve">Наименование ТМЗ </t>
  </si>
  <si>
    <t>Количество</t>
  </si>
  <si>
    <t>Компенсационные выплаты работникам в случаях, когда их работа протекает в пути, имеет разъездной характер, связана со служебными поездками в пределах обслуживаемых участков</t>
  </si>
  <si>
    <t>Компенсации расходов, подтвержденных документально, по проезду, провозу имущества, найму (аренде) жилища</t>
  </si>
  <si>
    <t>полевое довольствие работников, занятых на геологоразведочных, топографо-геодезических и изыскательских работах в полевых условиях</t>
  </si>
  <si>
    <t>расходы работодателя для обеспечения жизнедеятельности лиц, работающих вахтовым методом, в период нахождения на объекте производства с предоставлением условий для выполнения работ и междусменного отдыха</t>
  </si>
  <si>
    <t>расходы работодателя, связанные с доставкой работников от места их жительства (пребывания) в Республике Казахстан до места работы и обратно</t>
  </si>
  <si>
    <t>стоимость выданной специальной одежды, специальной обуви, в том числе их ремонта, средств индивидуальной защиты, моющих и дезинфицирующих средств, средств профилактической обработки, медицинской аптечки, молока или других равноценных пищевых продуктов и (или) специализированных продуктов для диетического (лечебного и профилактического) питания по нормам</t>
  </si>
  <si>
    <t>Начисленная заработная плата (в том числе премиальные, отпуска и компенсация неиспользованного отпуска)</t>
  </si>
  <si>
    <t>Начисленные суммы пени, начисленных за несвоевременное исчисление, удержание, перечисление социальных платежей</t>
  </si>
  <si>
    <t>страховые премии, уплачиваемые работодателем по договорам обязательного страхования своих работников</t>
  </si>
  <si>
    <t>доход от реализации лома и отходов цветных и черных металлов юридическому лицу, осуществляющему деятельность по сбору такого лома и отходов</t>
  </si>
  <si>
    <t>доход работника в виде расходов работодателя, направленных в соответствии с законодательством Республики Казахстан на обучение, повышение квалификации или переподготовку работника по специальности, связанной с деятельностью работодателя</t>
  </si>
  <si>
    <t>строка 100.00.019 I  Запасы на начало налогового периода</t>
  </si>
  <si>
    <t>строка 100.00.019 II  Запасы на конец налогового периода</t>
  </si>
  <si>
    <t>строка 100.00.019 III A  Приобретено товарно-материальных запасов</t>
  </si>
  <si>
    <t>строка 100.00.019 III В Финансовые услуги</t>
  </si>
  <si>
    <t>строка 100.00.019 III С Рекламные услуги</t>
  </si>
  <si>
    <t>строка 100.00.019 III D Консультационные услуги</t>
  </si>
  <si>
    <t>строка 100.00.019 III Е Маркетинговые услуги</t>
  </si>
  <si>
    <t>строка 100.00.019 III F Дизайнерские услуги</t>
  </si>
  <si>
    <t>строка 100.00.019 III G Инжиниринговые  услуги</t>
  </si>
  <si>
    <t>строка 100.00.019 III H Прочие услуги</t>
  </si>
  <si>
    <t>строка 100.00.019 IV Расходы по начисленным доходам работникам и иным выплатам физическим лицам</t>
  </si>
  <si>
    <t>Сумма, переносимая на последующие периоды (строка 100.00.019 IX)</t>
  </si>
  <si>
    <t>Наименование расходов будущих периодов</t>
  </si>
  <si>
    <t>Строка 100.00.019 V Стоимость работ и услуг, себестоимость запасов, которые были признаны расходами будущих периодов в предыдущих налоговых периодах и относимые на вычеты в отчетном налоговом периоде.
Строка 100.00.019 IХ Стоимость работ и услуг, себестоимость запасов, признаваемые в отчетном налоговом периоде расходами будущих периодов и подлежащие отнесению на вычеты в последующие налоговые периоды.</t>
  </si>
  <si>
    <t>включаемых в первоначальную стоимость</t>
  </si>
  <si>
    <t>включаемых в себестоимость запасов и подлежащих отнесению на вычеты через себестоимость таких запасов</t>
  </si>
  <si>
    <t>признаваемых последующими расходами в соответствии с п. 2 статьи 272 НК</t>
  </si>
  <si>
    <t>ВСЕГО: Начисленная заработная плата (в том числе премиальные, отпуска и компенсация неиспользованного отпуска)</t>
  </si>
  <si>
    <t>исключаем:</t>
  </si>
  <si>
    <t>пп. 1) п. 1 ст. 272 НК РК</t>
  </si>
  <si>
    <t>пп. 2) п. 1 ст. 272 НК РК</t>
  </si>
  <si>
    <t>пп. 3) п. 1 ст. 272 НК РК</t>
  </si>
  <si>
    <t>в том числе произведенные арендатором в отношении арендуемого имущества:</t>
  </si>
  <si>
    <t xml:space="preserve"> по фиксированным активам, арендуемым основным средствам, объектам преференций</t>
  </si>
  <si>
    <t xml:space="preserve">строка 100.00.019 VI Стоимость работ и услуг, себестоимость ТМЗ, которые признаются последующими расходами </t>
  </si>
  <si>
    <t>строка 100.00.019 VII Стоимость работ, услуг, себестоимость ТМЗ, включаемые в первоначальную стоимость ФА, объектов преференций, активов, не подлежащих амортизации</t>
  </si>
  <si>
    <t>строка 100.00.019 VIII 
Стоимость работ, услуг, себестоимость ТМЗ, не относимые на вычеты на основании ст. 264 Налогового кодекса</t>
  </si>
  <si>
    <t>Комментарии/Примечание</t>
  </si>
  <si>
    <t>Строка 100.00.020 Штрафы, пени, неустойки</t>
  </si>
  <si>
    <t xml:space="preserve">Строка 100.00.021 
Сумма НДС, относимая на вычеты в соответствии с пунктом 9 статьи 243 Налогового кодекса РК </t>
  </si>
  <si>
    <t>Строка 100.00.022 Социальные отчисления в ГФСС</t>
  </si>
  <si>
    <t xml:space="preserve">Если ОПВ за месяц отличается от расчетной, то в графе 4 вручную укажите верную сумму
</t>
  </si>
  <si>
    <t xml:space="preserve">Если ежемесячный доход работника превышает 10 МЗП, то в графе 6 вручную указывается предел объекта исчисления в размере 10 МЗП 
</t>
  </si>
  <si>
    <t xml:space="preserve">Если объект исчисления СО за месяц менее минимального размера заработной платы, то в графе 6 вручную указывается МЗП 
</t>
  </si>
  <si>
    <t>За отчетный месяц (Гр. 2*10%)*</t>
  </si>
  <si>
    <t>Объект исчислений СО (Гр.2-Гр.3)*</t>
  </si>
  <si>
    <t>За отчетный месяц (гр. 4*3,5%)</t>
  </si>
  <si>
    <t>Строка 100.00.022 Отчисления ОСМС в Фонд социального медицинского страхования</t>
  </si>
  <si>
    <t>Объект исчислений ОСМС (Гр.2-Гр.3)*</t>
  </si>
  <si>
    <t>Сумма ОСМС</t>
  </si>
  <si>
    <t>За отчетный месяц (гр. 4*1%)</t>
  </si>
  <si>
    <t>Ставка ОСМС (%)</t>
  </si>
  <si>
    <t>Начальный остаток ОСМС 
("+" задолженность,
 "-" переплата)</t>
  </si>
  <si>
    <t>Уплаченные ОСМС в текущем налоговом периоде</t>
  </si>
  <si>
    <t>Сумма вычета</t>
  </si>
  <si>
    <t>Не разрешено к вычету в текущем периоде</t>
  </si>
  <si>
    <t>Корректировка объекта исчисления ИПН при доходе &gt;= 25 МРП</t>
  </si>
  <si>
    <t xml:space="preserve">Если ежемесячный доход работника превышает 10 МЗП, то в графе 4 вручную указывается предел объекта исчисления в размере 10 МЗП 
</t>
  </si>
  <si>
    <t>Строка 100.00.023 Вычет по вознаграждению</t>
  </si>
  <si>
    <t>Представительские расходы за 2019 год</t>
  </si>
  <si>
    <t>Разрешенный вычет по представительским расходам согл. ст.245 НК РК 
(гр.3 *1%)</t>
  </si>
  <si>
    <t>доходы работника в натуральной форме</t>
  </si>
  <si>
    <t>доходы работника в виде материальной выгоды</t>
  </si>
  <si>
    <t>Строка 100.00.024 Суммы представительских расходов</t>
  </si>
  <si>
    <t xml:space="preserve"> Строка 100.00.025 Сомнительные требования </t>
  </si>
  <si>
    <t>Строка 100.00.036 Налоги и другие обязательные платежи в бюджет</t>
  </si>
  <si>
    <t>Строка 100.00.032 
Вычеты по расходам на научноисследовательские, научно-технические работы и приобретение исключительных прав на объекты интеллектуальной собственности</t>
  </si>
  <si>
    <t>Наименование/вид расходов</t>
  </si>
  <si>
    <t>Признанная сумма вычета</t>
  </si>
  <si>
    <t xml:space="preserve"> Строка 100.00.034 Вычет членских взносов субъектов частного предпринимательства </t>
  </si>
  <si>
    <t>Среднесписочной численности работников за год</t>
  </si>
  <si>
    <t>Объединениям субъектов частного предпринимательства</t>
  </si>
  <si>
    <t>Национальной палате предпринимателей Республики Казахстан</t>
  </si>
  <si>
    <t>МРП</t>
  </si>
  <si>
    <t>МЗП</t>
  </si>
  <si>
    <t>Сумма членских взносов</t>
  </si>
  <si>
    <t>Начальный остаток 
("+" задолженность,
 "-" переплата)</t>
  </si>
  <si>
    <t>Начислено в отчетном периоде</t>
  </si>
  <si>
    <t>Уплачено в отчетном налоговом периоде</t>
  </si>
  <si>
    <t>Вид налога</t>
  </si>
  <si>
    <t>Конечный остаток ОСМС 
("+" задолженность,
 "-" переплата)</t>
  </si>
  <si>
    <t>Вспомогательные формулы</t>
  </si>
  <si>
    <t>Конечный остаток ("+" задолженность,
 "-" переплата)</t>
  </si>
  <si>
    <t>Строка 100.00.037 
Вычет сумм компенсаций при служебных командировках и поездах членов органа управления налогоплательщика</t>
  </si>
  <si>
    <t>Ф.И.О. Работника/Члена совета директоров или иного органа управления налогоплательщика</t>
  </si>
  <si>
    <t>100.00.037 I - в соответствии с пунктом 1 статьи 244 Налогового кодекса</t>
  </si>
  <si>
    <t>100.00.037 II - в соответствии с пунктом 3 статьи 244 Налогового кодекса</t>
  </si>
  <si>
    <t>Вычеты по отдельным видам расходов (ст.243 НК):</t>
  </si>
  <si>
    <t>Строка 100.00.039 Другие вычеты</t>
  </si>
  <si>
    <t>Строка 100.00.038
Вычет по выплаченным сомнительным обязательствам</t>
  </si>
  <si>
    <t>Период, в котором ранее было признанно доходом данные сомнительные обязательства</t>
  </si>
  <si>
    <t>Строка 100.00.041 Корректировка доходов и вычетов</t>
  </si>
  <si>
    <t>изменения суммы, подлежащей оплате в национальной валюте за реализованные или приобретенные товары, выполненные работы, оказанные услуги, исходя из условий договора;</t>
  </si>
  <si>
    <t>Cтрока 100.00.052 
Уменьшение налогооблагаемого дохода в соответствии со статьей 288 Налогового кодекса РК</t>
  </si>
  <si>
    <t>Стоимость безвозмездно переданного имущества, получателем которого является:
некоммерческая организация;
организация, осуществляющая деятельность в социальной сфере;</t>
  </si>
  <si>
    <t>Строка 100.00.054 Убытки, перенесенные из предыдущих периодов</t>
  </si>
  <si>
    <t>Строка 100.00.058 III Сумма КПН, удержанного у источника выплаты с дохода в виде выигрыша</t>
  </si>
  <si>
    <t>Строка 100.00.058 IV - V 
Сумма КПН, удержанного у источника выплаты с дохода в виде вознаграждения, уменьшающего сумму начисленного КПН</t>
  </si>
  <si>
    <t>Декларация составляется юридическими лицами-резидентами, юридическими лицами-нерезидентами, осуществляющими деятельность в Республике Казахстан через постоянное учреждение, за исключением:  
государственных учреждений; 
государственных учебных заведений среднего образования; 
недропользователей, заполняющих декларацию по формам 110.00 или 150.00.</t>
  </si>
  <si>
    <t>Декларация по КПН по форме 100.00 - Приложение 1 к Приказом Первого заместителя Премьер-Министра РК–Министра финансов РК Казахстан «Об утверждении форм налоговой отчетности и правил их составления» от 20 января 2020 года № 39.</t>
  </si>
  <si>
    <t>Декларация состоит из самой декларации (форма 100.00) и приложений к ней (формы с 100.01 по 100.12), предназначенных для детального отражения информации об исчислении налогового обязательства.</t>
  </si>
  <si>
    <t>доверительный управляющий</t>
  </si>
  <si>
    <t>учредитель доверительного управления</t>
  </si>
  <si>
    <t>участник МФЦА в соответствии с Конституционным законом "О МФЦА"</t>
  </si>
  <si>
    <t>Предоставленные приложения (укажите  Х в соответствующей ячейке):</t>
  </si>
  <si>
    <t xml:space="preserve">доход в виде вознаграждения по кредиту (займу, микрокредиту), операциям репо                                                                                                           </t>
  </si>
  <si>
    <t>доход в виде вознаграждения по передаче имущества в финансовый лизинг</t>
  </si>
  <si>
    <t>роялти</t>
  </si>
  <si>
    <t>доход от сдачи в аренду имущества</t>
  </si>
  <si>
    <t xml:space="preserve">Доход от списания обязательств                                                                                                            </t>
  </si>
  <si>
    <t xml:space="preserve">Доход по сомнительным обязательствам                                                             </t>
  </si>
  <si>
    <t xml:space="preserve">Доход от страховой, перестраховочной организации по договорам страхования, перестрахования                                                                                             </t>
  </si>
  <si>
    <t xml:space="preserve">по приобретенному праву требования                                                                                                  </t>
  </si>
  <si>
    <t>по уступленному праву требования</t>
  </si>
  <si>
    <t xml:space="preserve">Доход от выбытия фиксированных активов               </t>
  </si>
  <si>
    <t xml:space="preserve">Полученные компенсации по ранее произведенным вычетам                                                                                        </t>
  </si>
  <si>
    <t>Доход в виде безвозмездного полученного имущества</t>
  </si>
  <si>
    <t>Доход, полученный при эксплуатации объектов социальной сферы</t>
  </si>
  <si>
    <t xml:space="preserve">Доход (убыток), от продажи предприятия как имущественного комплекса                                                                                   </t>
  </si>
  <si>
    <t>Доход некоммерческой организации, указанные в пункте 2 статьи 289 Налогового кодекса</t>
  </si>
  <si>
    <r>
      <t xml:space="preserve">СОВОКУПНЫЙ ГОДОВОЙ ДОХОД  </t>
    </r>
    <r>
      <rPr>
        <b/>
        <sz val="8"/>
        <color indexed="46"/>
        <rFont val="Arial Cyr"/>
        <family val="2"/>
        <charset val="204"/>
      </rPr>
      <t xml:space="preserve">                                                                                       </t>
    </r>
    <r>
      <rPr>
        <sz val="8"/>
        <rFont val="Arial Cyr"/>
        <family val="2"/>
        <charset val="204"/>
      </rPr>
      <t>(сумма с 100.00.001 по 100.00.014)</t>
    </r>
  </si>
  <si>
    <t>Раздел. Корректировка совокупного годового дохода</t>
  </si>
  <si>
    <t>IXX</t>
  </si>
  <si>
    <t>XXII</t>
  </si>
  <si>
    <t>XXIII</t>
  </si>
  <si>
    <t>XXV</t>
  </si>
  <si>
    <r>
      <t>СОВОКУПНЫЙ ГОДОВОЙ ДОХОД С УЧЕТОМ КОРРЕКТИРОВОК</t>
    </r>
    <r>
      <rPr>
        <sz val="8"/>
        <rFont val="Arial Cyr"/>
        <family val="2"/>
        <charset val="204"/>
      </rPr>
      <t xml:space="preserve">                                  (100.00.015 - 100.00.016 + или -100.00.017)</t>
    </r>
  </si>
  <si>
    <t>Отчисления в ГФСС, ФСМС, ОПВР</t>
  </si>
  <si>
    <t>депозитов, включая остатки на корреспондентских счетах, размещенных в банках</t>
  </si>
  <si>
    <t>кредитов (за исключением финансового лизинга), предоставленные банкам и клиентам</t>
  </si>
  <si>
    <t>дебиторская задолженность по документарным расчетам и гарантиям</t>
  </si>
  <si>
    <t>условные обязательства по непокрытым аккредитивам, выпущенным или подтвержденным гарантиям</t>
  </si>
  <si>
    <t>Вычеты страховой, перестраховочной организации</t>
  </si>
  <si>
    <t>Вычеты по расходам на ликвидацию полигонов размещения отходов и сумм отчислений в ликвидационный фонд полигонов размещения отходов</t>
  </si>
  <si>
    <t>Вычет превышения суммы отрицательной курсовой разницы над суммой положительной курсовой разницы</t>
  </si>
  <si>
    <t>Вычет членских взносов субъектов частного предпринимательства в соответствии с пунктом 10 статьи 243 Налогового кодекса</t>
  </si>
  <si>
    <t>Вычет по расходам на научноисследовательские, научно-технические работы и приобретение исключительных прав на объекты интеллектуальной собственности</t>
  </si>
  <si>
    <t>Вычет расходов по страховым премиям и взносам участников систем гарантирования</t>
  </si>
  <si>
    <t>Вычеты по уменьшению активов перестрахования</t>
  </si>
  <si>
    <t>Вычет налогов и платежей в бюджет</t>
  </si>
  <si>
    <t>Вычет сумм компенсаций при служебных командировках и поездах членов органа управления налогоплательщика, в том числе:</t>
  </si>
  <si>
    <t>в соответствии с пунктом 1 статьи 244 Налогового кодекса</t>
  </si>
  <si>
    <t>в соответствии с пунктом 3 статьи 244 Налогового кодекса</t>
  </si>
  <si>
    <t>Вычет по выплаченным сомнительным обязательствам</t>
  </si>
  <si>
    <t>ВСЕГО ВЫЧЕТОВ 
(или 100.00.040 I или 100.00.040 II или 100.00.040 III или 100.00.040 IV)</t>
  </si>
  <si>
    <t>Вычеты (сумма с 100.00.019  по 100.00.039)</t>
  </si>
  <si>
    <t>Всего расходов, подлежащая отнесению на вычеты резидентами, имеющими постоянное учреждения за пределами РК   
(100.00.040 I  - итоговое значение графы K формы 100.05)</t>
  </si>
  <si>
    <t>Всего сумма расходов, подлежащая отнесению на вычеты участниками МФЦА</t>
  </si>
  <si>
    <r>
      <t xml:space="preserve">Корректировка доходов и вычетов </t>
    </r>
    <r>
      <rPr>
        <b/>
        <sz val="8"/>
        <rFont val="Arial Cyr"/>
        <charset val="204"/>
      </rPr>
      <t>(100.00.041 I - 100.00.041 II)</t>
    </r>
  </si>
  <si>
    <t>100.00.044</t>
  </si>
  <si>
    <r>
      <t xml:space="preserve">НАЛОГООБЛАГАЕМЫЙ ДОХОД   (УБЫТОК)   </t>
    </r>
    <r>
      <rPr>
        <sz val="8"/>
        <rFont val="Arial Cyr"/>
        <family val="2"/>
        <charset val="204"/>
      </rPr>
      <t xml:space="preserve">                                                               (100.00.018 - 100.00.040 + 100.00.041 + 100.00.042 - 100.00.043)</t>
    </r>
  </si>
  <si>
    <t>100.00.045</t>
  </si>
  <si>
    <t>Доходы из иностранных источников  
(итоговое значение графы G формы 100.05)</t>
  </si>
  <si>
    <t>100.00.046</t>
  </si>
  <si>
    <t>Доход, освобождаемый от налогообложения, в том числе</t>
  </si>
  <si>
    <t>Доход, освобождаемый от налогообложения в соответствии с международными договорами (итоговое значение графы E формы 100.04)</t>
  </si>
  <si>
    <t>Доход, освобождаемый в соответствии с Конституционным законом "О МФЦА" (100.12.013)</t>
  </si>
  <si>
    <t>100.00.047</t>
  </si>
  <si>
    <r>
      <t xml:space="preserve">ВСЕГО НАЛОГООБЛАГАЕМОГО ДОХОДА (УБЫТКА)                                                                       </t>
    </r>
    <r>
      <rPr>
        <sz val="8"/>
        <rFont val="Arial Cyr"/>
        <family val="2"/>
        <charset val="204"/>
      </rPr>
      <t>(100.00.044 - 100.00.046)</t>
    </r>
  </si>
  <si>
    <t>100.00.048</t>
  </si>
  <si>
    <t>Суммарная прибыль КИК и ПУ КИК 
(итоговое значение графы L  формы 100.09)</t>
  </si>
  <si>
    <t>100.00.049</t>
  </si>
  <si>
    <t>ИТОГО НАЛОГООБЛАГАЕМОГО ДОХОДА (УБЫТКА ) 
(100.00.047+100.00.048)</t>
  </si>
  <si>
    <t>100.00.050</t>
  </si>
  <si>
    <t>Убыток от реализации объектов незавершенного строительства, неустановленного оборудования, за исключением активов, выкупленных для государственных нужд в соответствии с законами РК</t>
  </si>
  <si>
    <t>100.00.051</t>
  </si>
  <si>
    <t>100.00.052</t>
  </si>
  <si>
    <t>Уменьшение налогооблагаемого дохода на расходы в соответствии с пунктом 1 статьи 288 Налогового кодекса, в том числе:</t>
  </si>
  <si>
    <r>
      <t>Уменьшение налогооблагаемого дохода</t>
    </r>
    <r>
      <rPr>
        <sz val="8"/>
        <rFont val="Arial Cyr"/>
        <charset val="204"/>
      </rPr>
      <t xml:space="preserve">  в соответствии со ст. 288 Налогового кодекса, в том числе                                                                                                                                                                                                                                                </t>
    </r>
  </si>
  <si>
    <t>Уменьшение налогооблагаемого дохода на расходы в соответствии с пп. 1) и 2) п. 1 ст. 288 Налогового кодекса</t>
  </si>
  <si>
    <t>Уменьшение налогооблагаемого дохода на расходы в соответствии с пп. 4) п. 1 ст. 288 Налогового кодекса</t>
  </si>
  <si>
    <t>Уменьшение налогооблагаемого дохода на расходы в соответствии с пунктом 2 статьи 288 Налогового кодекса</t>
  </si>
  <si>
    <t>100.00.053</t>
  </si>
  <si>
    <t>Налогооблагаемый доход с учетом уменьшения                                                  
(100.00.049 - 100.00.052)</t>
  </si>
  <si>
    <t>100.00.054</t>
  </si>
  <si>
    <t>НАЛОГООБЛАГАЕМЫЙ ДОХОД С УЧЕТОМ  ПЕРЕНЕСЕННЫХ УБЫТКОВ 
(100.00.053 - 100.00.054)</t>
  </si>
  <si>
    <t>100.00.055</t>
  </si>
  <si>
    <t>100.00.056</t>
  </si>
  <si>
    <t>100.00.057</t>
  </si>
  <si>
    <t>КПН с налогооблагаемого дохода (100.00.055 х 100.00.056)</t>
  </si>
  <si>
    <t>Исчисленная сумма КПН (100.00.057 - 100.00.058 I - 100.00.058 II - 100.00.058 III - 100.00.058 IV - 100.00.058 V-100.00.058 VI-100.00.058 VII)</t>
  </si>
  <si>
    <t>Зачет иностранного налога 
(итоговое значение графы I формы  100.05)</t>
  </si>
  <si>
    <t>КПН, удержанного у источника выплаты в Республике Казахстан с дохода или налогооблагаемого дохода КИК из источников в РК ( итоговое значение графы Q формы 100.09)</t>
  </si>
  <si>
    <t>100.00.059</t>
  </si>
  <si>
    <t>Исчисленная сумма КПН  с учетом уменьшения налогового обязательства (100.00.058 - 100.00.059 I)</t>
  </si>
  <si>
    <t>100.00.058</t>
  </si>
  <si>
    <t>100.00.060</t>
  </si>
  <si>
    <t>100.00.061</t>
  </si>
  <si>
    <t>%, предусмотренной</t>
  </si>
  <si>
    <t>100.00.062</t>
  </si>
  <si>
    <t>ВСЕГО КПН (100.00.059 + 100.00.061 I или 100.00.061 II)</t>
  </si>
  <si>
    <t>Раздел. Ответственность налогоплательщика</t>
  </si>
  <si>
    <t xml:space="preserve">Сумма дохода от выбытия фиксированных активов      </t>
  </si>
  <si>
    <t>Год, в котором были ранее произведены вычеты</t>
  </si>
  <si>
    <t>Сумма, признанная расходами будущих периодов в  предыдущих налоговых периодах (строка 100.00.019 V)</t>
  </si>
  <si>
    <t>Месяц</t>
  </si>
  <si>
    <t>Убытки, понесенные в предыдущих периодах</t>
  </si>
  <si>
    <t>Убытки использованные в прошлых периодах</t>
  </si>
  <si>
    <t>Убытки накопленные и неиспользованные за 10 лет</t>
  </si>
  <si>
    <t>Разделю Доходы</t>
  </si>
  <si>
    <t>Всего расходов, подлежащих онесению на вычеты (100.00.040 I)</t>
  </si>
  <si>
    <t>Итого расходов (100.00.040 I +100.10.023)</t>
  </si>
  <si>
    <t>Удельный вес других доходов в общей сумме доходов (100.10.012/100.10.013)</t>
  </si>
  <si>
    <t>Код строки ФНО 100</t>
  </si>
  <si>
    <t>Код строки ОПиУ</t>
  </si>
  <si>
    <t>010/050</t>
  </si>
  <si>
    <t>Итого доходы</t>
  </si>
  <si>
    <t>Корректировки совокупного годового дохода в соответствии с пунктом 1 статьи 241 Налогового кодекса, в том числе</t>
  </si>
  <si>
    <t>100.00.041 I</t>
  </si>
  <si>
    <t>Корректировка доходов в соответствии с Налоговым кодексом</t>
  </si>
  <si>
    <t>Корректировка доходов в соответствии с Законом о трансфертном ценообразовании</t>
  </si>
  <si>
    <t>СОВОКУПНЫЙ ГОДОВОЙ ДОХОД С УЧЕТОМ КОРРЕКТИРОВОК</t>
  </si>
  <si>
    <t>050/090</t>
  </si>
  <si>
    <t>Доход от снижения размеров созданных провизий (резервов)</t>
  </si>
  <si>
    <t>010/040</t>
  </si>
  <si>
    <t>050/040</t>
  </si>
  <si>
    <t>020/060/070/ 080/090</t>
  </si>
  <si>
    <t>020/060/070/ 090</t>
  </si>
  <si>
    <t>Отчисления по созданию прочих резервов</t>
  </si>
  <si>
    <t>Прочие расходы не идущие на вычеты по налоговому учету</t>
  </si>
  <si>
    <t xml:space="preserve">ВСЕГО ВЫЧЕТОВ </t>
  </si>
  <si>
    <t>100.00.041 II</t>
  </si>
  <si>
    <t>Корректировка вычетов в соответствии с Налоговым кодексом</t>
  </si>
  <si>
    <t>Корректировка вычетов в соответствии с Законом о трансфертном ценообразовании</t>
  </si>
  <si>
    <t xml:space="preserve">Доходы из иностранных источников  </t>
  </si>
  <si>
    <t>Убыток, подлежащий переносу                                                                   
(100.00.049 + 100.00.050 + 100.02.008I)</t>
  </si>
  <si>
    <t>010/050/120</t>
  </si>
  <si>
    <t xml:space="preserve">НАЛОГООБЛАГАЕМЫЙ ДОХОД С УЧЕТОМ  ПЕРЕНЕСЕННЫХ УБЫТКОВ </t>
  </si>
  <si>
    <t>Причина разницы</t>
  </si>
  <si>
    <t>070/080/090</t>
  </si>
  <si>
    <t>Отрицательная курсовая разница</t>
  </si>
  <si>
    <t>Положительная курсовая разница</t>
  </si>
  <si>
    <t>ИТОГО разницы, в том числе</t>
  </si>
  <si>
    <t>Доход, освобождаемый от налогообложения</t>
  </si>
  <si>
    <t>010+050+ 120</t>
  </si>
  <si>
    <t>020+060+ 070+080+ 090+120</t>
  </si>
  <si>
    <t>Итого расходы</t>
  </si>
  <si>
    <t xml:space="preserve">Убытки, перенесенные из предыдущих налоговых периодов   </t>
  </si>
  <si>
    <t xml:space="preserve">Разница между доходом и расходом    </t>
  </si>
  <si>
    <t>Временные разницы текущего периода</t>
  </si>
  <si>
    <t>Постоянные разницы текущего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</si>
</sst>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;@"/>
    <numFmt numFmtId="165" formatCode="0.0%"/>
    <numFmt numFmtId="166" formatCode="000,000,000,000"/>
    <numFmt numFmtId="167" formatCode="000000"/>
    <numFmt numFmtId="168" formatCode="0.0"/>
    <numFmt numFmtId="169" formatCode="#,##0.000000"/>
    <numFmt numFmtId="170" formatCode="#,##0.000000000000000"/>
  </numFmts>
  <fonts count="59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indexed="9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8"/>
      <color indexed="46"/>
      <name val="Arial Cyr"/>
      <family val="2"/>
      <charset val="204"/>
    </font>
    <font>
      <sz val="9"/>
      <color indexed="9"/>
      <name val="Arial Cyr"/>
      <family val="2"/>
      <charset val="204"/>
    </font>
    <font>
      <b/>
      <sz val="8"/>
      <color indexed="8"/>
      <name val="Tahoma"/>
      <family val="2"/>
      <charset val="204"/>
    </font>
    <font>
      <i/>
      <sz val="9"/>
      <name val="Arial Cyr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8"/>
      <color indexed="8"/>
      <name val="Tahoma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"/>
      <name val="Arial Cyr"/>
      <charset val="204"/>
    </font>
    <font>
      <i/>
      <sz val="9"/>
      <name val="Arial Cyr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9"/>
      <color indexed="8"/>
      <name val="Arial Cyr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Arial Cyr"/>
      <charset val="204"/>
    </font>
    <font>
      <i/>
      <sz val="10"/>
      <color indexed="8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0"/>
      <name val="Arial Cyr"/>
      <family val="2"/>
      <charset val="204"/>
    </font>
    <font>
      <b/>
      <sz val="10"/>
      <color theme="0"/>
      <name val="Arial Cyr"/>
      <charset val="204"/>
    </font>
    <font>
      <b/>
      <sz val="10"/>
      <color rgb="FFFF0000"/>
      <name val="Arial Cyr"/>
      <charset val="204"/>
    </font>
    <font>
      <b/>
      <sz val="9"/>
      <color indexed="81"/>
      <name val="Tahoma"/>
      <charset val="1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5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53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5" fillId="0" borderId="0" xfId="0" applyFont="1" applyProtection="1"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right"/>
      <protection locked="0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3" fontId="5" fillId="2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2" borderId="3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3" fontId="6" fillId="2" borderId="14" xfId="0" applyNumberFormat="1" applyFont="1" applyFill="1" applyBorder="1" applyAlignment="1" applyProtection="1">
      <alignment horizontal="right"/>
      <protection locked="0"/>
    </xf>
    <xf numFmtId="3" fontId="6" fillId="2" borderId="15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17" fillId="0" borderId="0" xfId="0" applyFont="1" applyAlignment="1">
      <alignment horizontal="center"/>
    </xf>
    <xf numFmtId="0" fontId="15" fillId="0" borderId="0" xfId="0" applyFont="1" applyAlignment="1"/>
    <xf numFmtId="0" fontId="17" fillId="0" borderId="0" xfId="0" applyFont="1" applyAlignment="1"/>
    <xf numFmtId="0" fontId="15" fillId="0" borderId="0" xfId="0" applyFont="1" applyAlignment="1">
      <alignment vertical="center"/>
    </xf>
    <xf numFmtId="0" fontId="14" fillId="0" borderId="0" xfId="0" applyFont="1" applyAlignment="1"/>
    <xf numFmtId="3" fontId="14" fillId="0" borderId="0" xfId="0" applyNumberFormat="1" applyFont="1" applyAlignment="1"/>
    <xf numFmtId="3" fontId="18" fillId="0" borderId="0" xfId="0" applyNumberFormat="1" applyFont="1"/>
    <xf numFmtId="0" fontId="15" fillId="0" borderId="0" xfId="0" applyFont="1" applyBorder="1"/>
    <xf numFmtId="3" fontId="15" fillId="0" borderId="0" xfId="0" applyNumberFormat="1" applyFont="1" applyBorder="1"/>
    <xf numFmtId="0" fontId="15" fillId="0" borderId="1" xfId="0" applyFont="1" applyBorder="1" applyAlignment="1">
      <alignment horizontal="center" vertical="center" wrapText="1"/>
    </xf>
    <xf numFmtId="3" fontId="5" fillId="0" borderId="0" xfId="0" applyNumberFormat="1" applyFont="1"/>
    <xf numFmtId="0" fontId="17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0" fontId="5" fillId="0" borderId="22" xfId="0" applyFont="1" applyBorder="1"/>
    <xf numFmtId="0" fontId="5" fillId="0" borderId="2" xfId="0" applyFont="1" applyBorder="1"/>
    <xf numFmtId="3" fontId="5" fillId="0" borderId="23" xfId="0" applyNumberFormat="1" applyFont="1" applyBorder="1"/>
    <xf numFmtId="3" fontId="17" fillId="0" borderId="24" xfId="0" applyNumberFormat="1" applyFont="1" applyBorder="1" applyAlignment="1">
      <alignment horizontal="center"/>
    </xf>
    <xf numFmtId="3" fontId="6" fillId="0" borderId="2" xfId="0" applyNumberFormat="1" applyFont="1" applyBorder="1"/>
    <xf numFmtId="0" fontId="6" fillId="0" borderId="2" xfId="0" applyFont="1" applyBorder="1"/>
    <xf numFmtId="0" fontId="17" fillId="0" borderId="2" xfId="0" applyFont="1" applyBorder="1" applyAlignment="1">
      <alignment horizontal="center"/>
    </xf>
    <xf numFmtId="3" fontId="5" fillId="0" borderId="24" xfId="0" applyNumberFormat="1" applyFont="1" applyBorder="1"/>
    <xf numFmtId="3" fontId="5" fillId="0" borderId="2" xfId="0" applyNumberFormat="1" applyFont="1" applyBorder="1"/>
    <xf numFmtId="0" fontId="17" fillId="0" borderId="2" xfId="0" applyFont="1" applyBorder="1"/>
    <xf numFmtId="3" fontId="6" fillId="0" borderId="23" xfId="0" applyNumberFormat="1" applyFont="1" applyBorder="1"/>
    <xf numFmtId="3" fontId="6" fillId="2" borderId="24" xfId="0" applyNumberFormat="1" applyFont="1" applyFill="1" applyBorder="1"/>
    <xf numFmtId="3" fontId="6" fillId="2" borderId="2" xfId="0" applyNumberFormat="1" applyFont="1" applyFill="1" applyBorder="1"/>
    <xf numFmtId="0" fontId="5" fillId="2" borderId="2" xfId="0" applyFont="1" applyFill="1" applyBorder="1"/>
    <xf numFmtId="0" fontId="5" fillId="0" borderId="25" xfId="0" applyFont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3" fontId="6" fillId="0" borderId="25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17" fillId="0" borderId="28" xfId="0" applyFont="1" applyBorder="1" applyAlignment="1">
      <alignment horizontal="center" vertical="center" wrapText="1"/>
    </xf>
    <xf numFmtId="3" fontId="17" fillId="0" borderId="28" xfId="0" applyNumberFormat="1" applyFont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0" fontId="5" fillId="0" borderId="29" xfId="0" applyFont="1" applyBorder="1"/>
    <xf numFmtId="0" fontId="5" fillId="0" borderId="11" xfId="0" applyFont="1" applyBorder="1"/>
    <xf numFmtId="3" fontId="5" fillId="0" borderId="29" xfId="0" applyNumberFormat="1" applyFont="1" applyBorder="1"/>
    <xf numFmtId="3" fontId="5" fillId="0" borderId="11" xfId="0" applyNumberFormat="1" applyFont="1" applyBorder="1"/>
    <xf numFmtId="0" fontId="5" fillId="0" borderId="30" xfId="0" applyFont="1" applyBorder="1"/>
    <xf numFmtId="0" fontId="5" fillId="0" borderId="31" xfId="0" applyFont="1" applyBorder="1"/>
    <xf numFmtId="3" fontId="5" fillId="0" borderId="30" xfId="0" applyNumberFormat="1" applyFont="1" applyBorder="1"/>
    <xf numFmtId="3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/>
    <xf numFmtId="3" fontId="5" fillId="0" borderId="32" xfId="0" applyNumberFormat="1" applyFont="1" applyBorder="1"/>
    <xf numFmtId="3" fontId="5" fillId="0" borderId="33" xfId="0" applyNumberFormat="1" applyFont="1" applyBorder="1"/>
    <xf numFmtId="3" fontId="6" fillId="2" borderId="7" xfId="0" applyNumberFormat="1" applyFont="1" applyFill="1" applyBorder="1"/>
    <xf numFmtId="0" fontId="5" fillId="2" borderId="1" xfId="0" applyFont="1" applyFill="1" applyBorder="1"/>
    <xf numFmtId="0" fontId="5" fillId="2" borderId="18" xfId="0" applyFont="1" applyFill="1" applyBorder="1"/>
    <xf numFmtId="0" fontId="5" fillId="2" borderId="0" xfId="0" applyFont="1" applyFill="1"/>
    <xf numFmtId="3" fontId="5" fillId="2" borderId="0" xfId="0" applyNumberFormat="1" applyFont="1" applyFill="1"/>
    <xf numFmtId="0" fontId="6" fillId="0" borderId="0" xfId="0" applyFont="1" applyAlignment="1"/>
    <xf numFmtId="0" fontId="6" fillId="2" borderId="0" xfId="0" applyFont="1" applyFill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/>
    <xf numFmtId="0" fontId="6" fillId="0" borderId="0" xfId="0" applyFont="1"/>
    <xf numFmtId="0" fontId="5" fillId="0" borderId="11" xfId="0" applyFont="1" applyBorder="1" applyAlignment="1"/>
    <xf numFmtId="0" fontId="13" fillId="0" borderId="33" xfId="0" applyFont="1" applyBorder="1" applyAlignment="1"/>
    <xf numFmtId="0" fontId="5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5" fillId="0" borderId="2" xfId="0" applyNumberFormat="1" applyFont="1" applyBorder="1" applyAlignment="1">
      <alignment horizontal="right" wrapText="1"/>
    </xf>
    <xf numFmtId="0" fontId="5" fillId="0" borderId="34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 wrapText="1"/>
    </xf>
    <xf numFmtId="0" fontId="5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wrapText="1"/>
    </xf>
    <xf numFmtId="3" fontId="6" fillId="2" borderId="5" xfId="0" applyNumberFormat="1" applyFont="1" applyFill="1" applyBorder="1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0" fillId="0" borderId="0" xfId="0" applyAlignment="1"/>
    <xf numFmtId="3" fontId="6" fillId="2" borderId="1" xfId="0" applyNumberFormat="1" applyFont="1" applyFill="1" applyBorder="1" applyAlignment="1">
      <alignment horizontal="right"/>
    </xf>
    <xf numFmtId="0" fontId="6" fillId="2" borderId="34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4" xfId="0" applyFont="1" applyBorder="1" applyAlignment="1">
      <alignment wrapText="1"/>
    </xf>
    <xf numFmtId="0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3" fontId="6" fillId="0" borderId="0" xfId="0" applyNumberFormat="1" applyFont="1" applyAlignment="1">
      <alignment horizontal="right" wrapText="1"/>
    </xf>
    <xf numFmtId="3" fontId="6" fillId="4" borderId="5" xfId="0" applyNumberFormat="1" applyFont="1" applyFill="1" applyBorder="1" applyAlignment="1">
      <alignment horizontal="right" wrapText="1"/>
    </xf>
    <xf numFmtId="3" fontId="5" fillId="0" borderId="34" xfId="0" applyNumberFormat="1" applyFont="1" applyBorder="1" applyAlignment="1">
      <alignment wrapText="1"/>
    </xf>
    <xf numFmtId="3" fontId="6" fillId="0" borderId="0" xfId="0" applyNumberFormat="1" applyFont="1" applyAlignment="1">
      <alignment horizontal="center" wrapText="1"/>
    </xf>
    <xf numFmtId="0" fontId="6" fillId="2" borderId="34" xfId="0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21" fillId="0" borderId="2" xfId="0" applyFont="1" applyBorder="1"/>
    <xf numFmtId="0" fontId="21" fillId="0" borderId="2" xfId="0" applyFont="1" applyBorder="1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/>
    <xf numFmtId="0" fontId="21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3" fontId="5" fillId="0" borderId="0" xfId="0" applyNumberFormat="1" applyFont="1" applyFill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0" fillId="2" borderId="31" xfId="0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3" fontId="6" fillId="2" borderId="35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1" fillId="0" borderId="0" xfId="0" applyFont="1" applyBorder="1" applyAlignment="1"/>
    <xf numFmtId="0" fontId="25" fillId="5" borderId="0" xfId="0" applyFont="1" applyFill="1" applyBorder="1" applyAlignment="1">
      <alignment horizontal="center"/>
    </xf>
    <xf numFmtId="0" fontId="23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1" fillId="0" borderId="2" xfId="0" applyFont="1" applyBorder="1" applyAlignment="1"/>
    <xf numFmtId="3" fontId="21" fillId="0" borderId="2" xfId="0" applyNumberFormat="1" applyFont="1" applyBorder="1" applyAlignment="1"/>
    <xf numFmtId="3" fontId="21" fillId="0" borderId="37" xfId="0" applyNumberFormat="1" applyFont="1" applyBorder="1" applyAlignment="1"/>
    <xf numFmtId="3" fontId="21" fillId="0" borderId="2" xfId="0" applyNumberFormat="1" applyFont="1" applyBorder="1" applyAlignment="1">
      <alignment horizontal="right" vertical="center"/>
    </xf>
    <xf numFmtId="3" fontId="21" fillId="0" borderId="37" xfId="0" applyNumberFormat="1" applyFont="1" applyBorder="1" applyAlignment="1">
      <alignment horizontal="right" vertical="center"/>
    </xf>
    <xf numFmtId="0" fontId="21" fillId="0" borderId="37" xfId="0" applyFont="1" applyBorder="1" applyAlignment="1"/>
    <xf numFmtId="0" fontId="21" fillId="0" borderId="25" xfId="0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right" vertical="center"/>
    </xf>
    <xf numFmtId="3" fontId="21" fillId="0" borderId="38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right" vertical="center"/>
    </xf>
    <xf numFmtId="3" fontId="23" fillId="0" borderId="39" xfId="0" applyNumberFormat="1" applyFont="1" applyBorder="1" applyAlignment="1">
      <alignment horizontal="right" vertical="center"/>
    </xf>
    <xf numFmtId="0" fontId="23" fillId="2" borderId="6" xfId="0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vertical="top" wrapText="1"/>
    </xf>
    <xf numFmtId="0" fontId="21" fillId="0" borderId="19" xfId="0" applyFont="1" applyBorder="1" applyAlignment="1"/>
    <xf numFmtId="3" fontId="21" fillId="0" borderId="19" xfId="0" applyNumberFormat="1" applyFont="1" applyBorder="1" applyAlignment="1">
      <alignment horizontal="right" vertical="center"/>
    </xf>
    <xf numFmtId="3" fontId="21" fillId="0" borderId="39" xfId="0" applyNumberFormat="1" applyFont="1" applyBorder="1" applyAlignment="1">
      <alignment horizontal="right" vertical="center"/>
    </xf>
    <xf numFmtId="0" fontId="24" fillId="0" borderId="24" xfId="0" applyFont="1" applyBorder="1"/>
    <xf numFmtId="3" fontId="23" fillId="0" borderId="25" xfId="0" applyNumberFormat="1" applyFont="1" applyBorder="1" applyAlignment="1">
      <alignment horizontal="right" vertical="center"/>
    </xf>
    <xf numFmtId="3" fontId="23" fillId="0" borderId="38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top" wrapText="1"/>
    </xf>
    <xf numFmtId="0" fontId="21" fillId="2" borderId="6" xfId="0" applyFont="1" applyFill="1" applyBorder="1" applyAlignme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horizontal="left" wrapText="1"/>
    </xf>
    <xf numFmtId="0" fontId="21" fillId="0" borderId="11" xfId="0" applyFont="1" applyBorder="1" applyAlignment="1">
      <alignment horizontal="left"/>
    </xf>
    <xf numFmtId="0" fontId="21" fillId="0" borderId="11" xfId="0" applyFont="1" applyBorder="1" applyAlignment="1"/>
    <xf numFmtId="3" fontId="27" fillId="0" borderId="0" xfId="0" applyNumberFormat="1" applyFont="1" applyAlignment="1"/>
    <xf numFmtId="49" fontId="21" fillId="0" borderId="0" xfId="0" applyNumberFormat="1" applyFont="1"/>
    <xf numFmtId="0" fontId="25" fillId="0" borderId="0" xfId="0" applyFont="1"/>
    <xf numFmtId="49" fontId="25" fillId="0" borderId="0" xfId="0" applyNumberFormat="1" applyFont="1"/>
    <xf numFmtId="0" fontId="23" fillId="0" borderId="0" xfId="0" applyNumberFormat="1" applyFont="1" applyAlignment="1">
      <alignment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3" fontId="23" fillId="0" borderId="6" xfId="0" applyNumberFormat="1" applyFont="1" applyFill="1" applyBorder="1" applyAlignment="1">
      <alignment horizontal="right" vertical="center"/>
    </xf>
    <xf numFmtId="0" fontId="26" fillId="2" borderId="6" xfId="0" applyFont="1" applyFill="1" applyBorder="1" applyAlignment="1">
      <alignment horizontal="center" vertical="top" wrapText="1"/>
    </xf>
    <xf numFmtId="3" fontId="21" fillId="0" borderId="0" xfId="0" applyNumberFormat="1" applyFont="1"/>
    <xf numFmtId="3" fontId="25" fillId="0" borderId="0" xfId="0" applyNumberFormat="1" applyFont="1"/>
    <xf numFmtId="3" fontId="23" fillId="0" borderId="0" xfId="0" applyNumberFormat="1" applyFont="1" applyFill="1" applyBorder="1" applyAlignment="1">
      <alignment vertical="center" wrapText="1"/>
    </xf>
    <xf numFmtId="3" fontId="25" fillId="0" borderId="0" xfId="0" applyNumberFormat="1" applyFont="1" applyAlignment="1">
      <alignment horizontal="right"/>
    </xf>
    <xf numFmtId="49" fontId="23" fillId="0" borderId="2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/>
    </xf>
    <xf numFmtId="49" fontId="21" fillId="0" borderId="19" xfId="0" applyNumberFormat="1" applyFont="1" applyBorder="1"/>
    <xf numFmtId="3" fontId="21" fillId="0" borderId="19" xfId="0" applyNumberFormat="1" applyFont="1" applyBorder="1"/>
    <xf numFmtId="3" fontId="21" fillId="0" borderId="2" xfId="0" applyNumberFormat="1" applyFont="1" applyBorder="1" applyAlignment="1">
      <alignment horizontal="right"/>
    </xf>
    <xf numFmtId="49" fontId="21" fillId="0" borderId="25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right"/>
    </xf>
    <xf numFmtId="49" fontId="23" fillId="2" borderId="6" xfId="0" applyNumberFormat="1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/>
    </xf>
    <xf numFmtId="0" fontId="26" fillId="0" borderId="40" xfId="0" applyFont="1" applyBorder="1" applyAlignment="1">
      <alignment horizontal="left" vertical="top" wrapText="1"/>
    </xf>
    <xf numFmtId="0" fontId="26" fillId="0" borderId="41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42" xfId="0" applyFont="1" applyBorder="1" applyAlignment="1">
      <alignment horizontal="left" vertical="top" wrapText="1"/>
    </xf>
    <xf numFmtId="49" fontId="23" fillId="0" borderId="40" xfId="0" applyNumberFormat="1" applyFont="1" applyBorder="1" applyAlignment="1">
      <alignment horizontal="center" vertical="center"/>
    </xf>
    <xf numFmtId="3" fontId="23" fillId="0" borderId="40" xfId="0" applyNumberFormat="1" applyFont="1" applyBorder="1" applyAlignment="1">
      <alignment horizontal="right" vertical="center"/>
    </xf>
    <xf numFmtId="49" fontId="21" fillId="2" borderId="6" xfId="0" applyNumberFormat="1" applyFont="1" applyFill="1" applyBorder="1" applyAlignment="1">
      <alignment horizontal="center"/>
    </xf>
    <xf numFmtId="49" fontId="25" fillId="0" borderId="19" xfId="0" applyNumberFormat="1" applyFont="1" applyBorder="1" applyAlignment="1">
      <alignment horizontal="center"/>
    </xf>
    <xf numFmtId="3" fontId="28" fillId="0" borderId="19" xfId="0" applyNumberFormat="1" applyFont="1" applyBorder="1" applyAlignment="1">
      <alignment horizontal="right" vertical="center"/>
    </xf>
    <xf numFmtId="49" fontId="25" fillId="0" borderId="2" xfId="0" applyNumberFormat="1" applyFont="1" applyBorder="1" applyAlignment="1">
      <alignment horizontal="center"/>
    </xf>
    <xf numFmtId="3" fontId="28" fillId="0" borderId="2" xfId="0" applyNumberFormat="1" applyFont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49" fontId="5" fillId="0" borderId="0" xfId="0" applyNumberFormat="1" applyFont="1"/>
    <xf numFmtId="3" fontId="6" fillId="0" borderId="0" xfId="0" applyNumberFormat="1" applyFont="1"/>
    <xf numFmtId="0" fontId="25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3" fontId="23" fillId="0" borderId="25" xfId="0" applyNumberFormat="1" applyFont="1" applyBorder="1" applyAlignment="1">
      <alignment horizontal="center" vertical="center" wrapText="1"/>
    </xf>
    <xf numFmtId="3" fontId="23" fillId="2" borderId="7" xfId="0" applyNumberFormat="1" applyFont="1" applyFill="1" applyBorder="1" applyAlignment="1">
      <alignment horizontal="right"/>
    </xf>
    <xf numFmtId="49" fontId="21" fillId="0" borderId="19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right"/>
    </xf>
    <xf numFmtId="3" fontId="23" fillId="0" borderId="39" xfId="0" applyNumberFormat="1" applyFont="1" applyBorder="1" applyAlignment="1">
      <alignment horizontal="right"/>
    </xf>
    <xf numFmtId="3" fontId="23" fillId="0" borderId="25" xfId="0" applyNumberFormat="1" applyFont="1" applyBorder="1" applyAlignment="1">
      <alignment horizontal="right"/>
    </xf>
    <xf numFmtId="3" fontId="23" fillId="0" borderId="6" xfId="0" applyNumberFormat="1" applyFont="1" applyBorder="1" applyAlignment="1">
      <alignment horizontal="right"/>
    </xf>
    <xf numFmtId="3" fontId="21" fillId="0" borderId="37" xfId="0" applyNumberFormat="1" applyFont="1" applyBorder="1" applyAlignment="1">
      <alignment horizontal="right"/>
    </xf>
    <xf numFmtId="3" fontId="23" fillId="0" borderId="37" xfId="0" applyNumberFormat="1" applyFont="1" applyBorder="1" applyAlignment="1">
      <alignment horizontal="right"/>
    </xf>
    <xf numFmtId="3" fontId="23" fillId="0" borderId="2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0" fontId="5" fillId="0" borderId="11" xfId="0" applyFont="1" applyBorder="1" applyAlignment="1">
      <alignment wrapText="1"/>
    </xf>
    <xf numFmtId="3" fontId="5" fillId="0" borderId="11" xfId="0" applyNumberFormat="1" applyFont="1" applyBorder="1" applyAlignment="1"/>
    <xf numFmtId="3" fontId="21" fillId="0" borderId="0" xfId="0" applyNumberFormat="1" applyFont="1" applyAlignment="1">
      <alignment horizontal="center" vertical="top"/>
    </xf>
    <xf numFmtId="0" fontId="15" fillId="0" borderId="2" xfId="0" applyFont="1" applyBorder="1" applyAlignment="1">
      <alignment horizontal="justify"/>
    </xf>
    <xf numFmtId="0" fontId="16" fillId="0" borderId="2" xfId="0" applyFont="1" applyBorder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4" fillId="0" borderId="2" xfId="0" applyFont="1" applyBorder="1" applyAlignment="1">
      <alignment horizontal="justify" vertical="center"/>
    </xf>
    <xf numFmtId="0" fontId="26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26" fillId="5" borderId="43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vertical="top" wrapText="1"/>
    </xf>
    <xf numFmtId="0" fontId="23" fillId="5" borderId="45" xfId="0" applyFont="1" applyFill="1" applyBorder="1" applyAlignment="1">
      <alignment vertical="top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5" borderId="2" xfId="0" applyFont="1" applyFill="1" applyBorder="1" applyAlignment="1">
      <alignment vertical="center"/>
    </xf>
    <xf numFmtId="0" fontId="29" fillId="0" borderId="0" xfId="0" applyFont="1" applyAlignment="1">
      <alignment horizontal="right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vertical="center" wrapText="1"/>
    </xf>
    <xf numFmtId="0" fontId="5" fillId="0" borderId="46" xfId="0" applyFont="1" applyBorder="1"/>
    <xf numFmtId="0" fontId="14" fillId="6" borderId="46" xfId="0" applyFont="1" applyFill="1" applyBorder="1" applyAlignment="1">
      <alignment horizontal="right" vertical="center" wrapText="1"/>
    </xf>
    <xf numFmtId="0" fontId="15" fillId="6" borderId="46" xfId="0" applyFont="1" applyFill="1" applyBorder="1" applyAlignment="1">
      <alignment horizontal="right" vertical="center" wrapText="1"/>
    </xf>
    <xf numFmtId="49" fontId="14" fillId="0" borderId="46" xfId="0" applyNumberFormat="1" applyFont="1" applyBorder="1" applyAlignment="1">
      <alignment horizontal="center" vertical="center" wrapText="1"/>
    </xf>
    <xf numFmtId="0" fontId="15" fillId="7" borderId="46" xfId="0" applyFont="1" applyFill="1" applyBorder="1" applyAlignment="1">
      <alignment vertical="center" wrapText="1"/>
    </xf>
    <xf numFmtId="49" fontId="15" fillId="7" borderId="46" xfId="0" applyNumberFormat="1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right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top"/>
    </xf>
    <xf numFmtId="0" fontId="21" fillId="0" borderId="47" xfId="0" applyFont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5" fillId="0" borderId="48" xfId="0" applyFont="1" applyBorder="1" applyAlignment="1">
      <alignment horizontal="center" wrapText="1"/>
    </xf>
    <xf numFmtId="3" fontId="15" fillId="0" borderId="0" xfId="0" applyNumberFormat="1" applyFont="1" applyAlignment="1">
      <alignment horizontal="right"/>
    </xf>
    <xf numFmtId="0" fontId="49" fillId="0" borderId="0" xfId="0" applyFont="1"/>
    <xf numFmtId="0" fontId="14" fillId="0" borderId="47" xfId="0" applyFont="1" applyBorder="1"/>
    <xf numFmtId="3" fontId="14" fillId="0" borderId="47" xfId="0" applyNumberFormat="1" applyFont="1" applyBorder="1"/>
    <xf numFmtId="0" fontId="30" fillId="0" borderId="0" xfId="0" applyFont="1"/>
    <xf numFmtId="0" fontId="0" fillId="0" borderId="34" xfId="0" applyBorder="1" applyAlignment="1">
      <alignment horizontal="right" wrapText="1"/>
    </xf>
    <xf numFmtId="3" fontId="15" fillId="0" borderId="2" xfId="0" applyNumberFormat="1" applyFont="1" applyBorder="1" applyAlignment="1">
      <alignment horizontal="right" wrapText="1"/>
    </xf>
    <xf numFmtId="0" fontId="6" fillId="2" borderId="0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3" fontId="15" fillId="0" borderId="46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/>
    </xf>
    <xf numFmtId="3" fontId="15" fillId="0" borderId="46" xfId="0" applyNumberFormat="1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6" xfId="0" applyFont="1" applyBorder="1" applyAlignment="1">
      <alignment wrapText="1"/>
    </xf>
    <xf numFmtId="3" fontId="14" fillId="0" borderId="46" xfId="0" applyNumberFormat="1" applyFont="1" applyBorder="1"/>
    <xf numFmtId="0" fontId="16" fillId="0" borderId="46" xfId="0" applyFont="1" applyBorder="1" applyAlignment="1">
      <alignment wrapText="1"/>
    </xf>
    <xf numFmtId="0" fontId="16" fillId="0" borderId="46" xfId="0" applyFont="1" applyBorder="1"/>
    <xf numFmtId="0" fontId="14" fillId="0" borderId="46" xfId="0" applyFont="1" applyFill="1" applyBorder="1" applyAlignment="1">
      <alignment horizontal="center"/>
    </xf>
    <xf numFmtId="0" fontId="16" fillId="0" borderId="46" xfId="0" applyFont="1" applyFill="1" applyBorder="1" applyAlignment="1">
      <alignment wrapText="1"/>
    </xf>
    <xf numFmtId="3" fontId="14" fillId="0" borderId="46" xfId="0" applyNumberFormat="1" applyFont="1" applyFill="1" applyBorder="1"/>
    <xf numFmtId="0" fontId="6" fillId="0" borderId="49" xfId="1" applyNumberFormat="1" applyFont="1" applyFill="1" applyBorder="1" applyAlignment="1" applyProtection="1">
      <alignment horizontal="center" vertical="center"/>
    </xf>
    <xf numFmtId="0" fontId="15" fillId="0" borderId="50" xfId="0" applyFont="1" applyBorder="1" applyAlignment="1">
      <alignment horizontal="center" vertical="center" wrapText="1"/>
    </xf>
    <xf numFmtId="3" fontId="15" fillId="0" borderId="51" xfId="0" applyNumberFormat="1" applyFont="1" applyBorder="1" applyAlignment="1">
      <alignment horizontal="center" vertical="center"/>
    </xf>
    <xf numFmtId="3" fontId="15" fillId="0" borderId="50" xfId="0" applyNumberFormat="1" applyFont="1" applyBorder="1" applyAlignment="1">
      <alignment horizontal="center" vertical="center" wrapText="1"/>
    </xf>
    <xf numFmtId="3" fontId="17" fillId="0" borderId="51" xfId="0" applyNumberFormat="1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 vertical="center" wrapText="1"/>
    </xf>
    <xf numFmtId="0" fontId="5" fillId="0" borderId="55" xfId="0" applyFont="1" applyBorder="1"/>
    <xf numFmtId="0" fontId="5" fillId="0" borderId="56" xfId="0" applyFont="1" applyBorder="1"/>
    <xf numFmtId="0" fontId="5" fillId="0" borderId="57" xfId="0" applyFont="1" applyBorder="1"/>
    <xf numFmtId="0" fontId="5" fillId="0" borderId="58" xfId="0" applyFont="1" applyBorder="1"/>
    <xf numFmtId="0" fontId="5" fillId="0" borderId="59" xfId="0" applyFont="1" applyBorder="1"/>
    <xf numFmtId="0" fontId="5" fillId="0" borderId="60" xfId="0" applyFont="1" applyBorder="1"/>
    <xf numFmtId="0" fontId="17" fillId="0" borderId="61" xfId="0" applyFont="1" applyBorder="1"/>
    <xf numFmtId="3" fontId="5" fillId="0" borderId="62" xfId="0" applyNumberFormat="1" applyFont="1" applyBorder="1"/>
    <xf numFmtId="3" fontId="5" fillId="2" borderId="63" xfId="0" applyNumberFormat="1" applyFont="1" applyFill="1" applyBorder="1"/>
    <xf numFmtId="3" fontId="5" fillId="2" borderId="61" xfId="0" applyNumberFormat="1" applyFont="1" applyFill="1" applyBorder="1"/>
    <xf numFmtId="0" fontId="5" fillId="2" borderId="0" xfId="0" applyFont="1" applyFill="1" applyBorder="1" applyAlignment="1" applyProtection="1">
      <alignment horizontal="center"/>
      <protection locked="0"/>
    </xf>
    <xf numFmtId="166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/>
    <xf numFmtId="0" fontId="5" fillId="0" borderId="47" xfId="0" applyFont="1" applyBorder="1" applyAlignment="1"/>
    <xf numFmtId="0" fontId="5" fillId="0" borderId="47" xfId="0" applyFont="1" applyBorder="1"/>
    <xf numFmtId="166" fontId="5" fillId="0" borderId="2" xfId="0" applyNumberFormat="1" applyFont="1" applyBorder="1" applyAlignment="1">
      <alignment wrapText="1"/>
    </xf>
    <xf numFmtId="0" fontId="0" fillId="0" borderId="2" xfId="0" applyFill="1" applyBorder="1" applyAlignment="1"/>
    <xf numFmtId="0" fontId="5" fillId="0" borderId="2" xfId="0" applyFont="1" applyBorder="1" applyAlignment="1">
      <alignment horizontal="right"/>
    </xf>
    <xf numFmtId="0" fontId="5" fillId="0" borderId="64" xfId="0" applyFont="1" applyBorder="1" applyAlignment="1">
      <alignment horizontal="center" wrapText="1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30" fillId="0" borderId="0" xfId="0" applyFont="1" applyAlignment="1">
      <alignment wrapText="1"/>
    </xf>
    <xf numFmtId="3" fontId="29" fillId="0" borderId="0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30" fillId="0" borderId="2" xfId="0" applyFont="1" applyBorder="1" applyAlignment="1">
      <alignment horizontal="center" wrapText="1"/>
    </xf>
    <xf numFmtId="3" fontId="30" fillId="0" borderId="0" xfId="0" applyNumberFormat="1" applyFont="1" applyAlignment="1">
      <alignment wrapText="1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/>
    <xf numFmtId="0" fontId="37" fillId="0" borderId="0" xfId="0" applyFont="1" applyBorder="1" applyAlignment="1"/>
    <xf numFmtId="0" fontId="37" fillId="0" borderId="67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8" fillId="0" borderId="0" xfId="0" applyFont="1"/>
    <xf numFmtId="0" fontId="30" fillId="0" borderId="47" xfId="0" applyFont="1" applyBorder="1" applyAlignment="1"/>
    <xf numFmtId="0" fontId="29" fillId="0" borderId="0" xfId="0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3" fontId="29" fillId="0" borderId="2" xfId="0" applyNumberFormat="1" applyFont="1" applyBorder="1" applyAlignment="1">
      <alignment horizontal="center" wrapText="1"/>
    </xf>
    <xf numFmtId="0" fontId="29" fillId="0" borderId="19" xfId="0" applyFont="1" applyBorder="1" applyAlignment="1">
      <alignment horizontal="center" wrapText="1"/>
    </xf>
    <xf numFmtId="0" fontId="29" fillId="0" borderId="20" xfId="0" applyFont="1" applyBorder="1" applyAlignment="1">
      <alignment horizontal="center" wrapText="1"/>
    </xf>
    <xf numFmtId="0" fontId="30" fillId="0" borderId="11" xfId="0" applyFont="1" applyBorder="1" applyAlignment="1">
      <alignment horizontal="left"/>
    </xf>
    <xf numFmtId="0" fontId="29" fillId="0" borderId="11" xfId="0" applyFont="1" applyBorder="1" applyAlignment="1">
      <alignment horizontal="center" wrapText="1"/>
    </xf>
    <xf numFmtId="3" fontId="29" fillId="0" borderId="11" xfId="0" applyNumberFormat="1" applyFont="1" applyBorder="1" applyAlignment="1">
      <alignment horizontal="center" wrapText="1"/>
    </xf>
    <xf numFmtId="3" fontId="30" fillId="0" borderId="26" xfId="0" applyNumberFormat="1" applyFont="1" applyBorder="1" applyAlignment="1">
      <alignment horizontal="center" vertical="center" wrapText="1"/>
    </xf>
    <xf numFmtId="0" fontId="30" fillId="0" borderId="25" xfId="0" applyNumberFormat="1" applyFont="1" applyBorder="1" applyAlignment="1">
      <alignment horizontal="center" vertical="center" wrapText="1"/>
    </xf>
    <xf numFmtId="3" fontId="30" fillId="0" borderId="25" xfId="0" applyNumberFormat="1" applyFont="1" applyBorder="1" applyAlignment="1">
      <alignment horizontal="center" vertical="center" wrapText="1"/>
    </xf>
    <xf numFmtId="3" fontId="30" fillId="0" borderId="37" xfId="0" applyNumberFormat="1" applyFont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3" fontId="29" fillId="0" borderId="20" xfId="0" applyNumberFormat="1" applyFont="1" applyBorder="1" applyAlignment="1">
      <alignment horizontal="center" vertical="center" wrapText="1"/>
    </xf>
    <xf numFmtId="3" fontId="29" fillId="2" borderId="2" xfId="0" applyNumberFormat="1" applyFont="1" applyFill="1" applyBorder="1" applyAlignment="1">
      <alignment wrapText="1"/>
    </xf>
    <xf numFmtId="3" fontId="29" fillId="2" borderId="1" xfId="0" applyNumberFormat="1" applyFont="1" applyFill="1" applyBorder="1" applyAlignment="1">
      <alignment wrapText="1"/>
    </xf>
    <xf numFmtId="3" fontId="30" fillId="0" borderId="2" xfId="0" applyNumberFormat="1" applyFont="1" applyBorder="1" applyAlignment="1">
      <alignment wrapText="1"/>
    </xf>
    <xf numFmtId="3" fontId="30" fillId="0" borderId="23" xfId="0" applyNumberFormat="1" applyFont="1" applyBorder="1" applyAlignment="1">
      <alignment wrapText="1"/>
    </xf>
    <xf numFmtId="3" fontId="29" fillId="0" borderId="1" xfId="0" applyNumberFormat="1" applyFont="1" applyBorder="1" applyAlignment="1">
      <alignment wrapText="1"/>
    </xf>
    <xf numFmtId="3" fontId="29" fillId="0" borderId="0" xfId="0" applyNumberFormat="1" applyFont="1" applyAlignment="1">
      <alignment wrapText="1"/>
    </xf>
    <xf numFmtId="166" fontId="30" fillId="0" borderId="2" xfId="0" applyNumberFormat="1" applyFont="1" applyBorder="1" applyAlignment="1">
      <alignment wrapText="1"/>
    </xf>
    <xf numFmtId="0" fontId="29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/>
    <xf numFmtId="3" fontId="29" fillId="0" borderId="0" xfId="0" applyNumberFormat="1" applyFont="1"/>
    <xf numFmtId="0" fontId="30" fillId="0" borderId="0" xfId="0" applyFont="1" applyAlignment="1">
      <alignment horizontal="right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5" xfId="0" applyFont="1" applyBorder="1"/>
    <xf numFmtId="0" fontId="30" fillId="0" borderId="23" xfId="0" applyFont="1" applyBorder="1"/>
    <xf numFmtId="0" fontId="29" fillId="2" borderId="1" xfId="0" applyFont="1" applyFill="1" applyBorder="1"/>
    <xf numFmtId="0" fontId="30" fillId="0" borderId="34" xfId="0" applyFont="1" applyBorder="1"/>
    <xf numFmtId="0" fontId="30" fillId="0" borderId="33" xfId="0" applyFont="1" applyBorder="1" applyAlignment="1"/>
    <xf numFmtId="1" fontId="29" fillId="0" borderId="0" xfId="0" applyNumberFormat="1" applyFont="1" applyAlignment="1">
      <alignment horizontal="left"/>
    </xf>
    <xf numFmtId="3" fontId="5" fillId="0" borderId="58" xfId="0" applyNumberFormat="1" applyFont="1" applyBorder="1"/>
    <xf numFmtId="3" fontId="5" fillId="2" borderId="2" xfId="0" applyNumberFormat="1" applyFont="1" applyFill="1" applyBorder="1"/>
    <xf numFmtId="3" fontId="5" fillId="2" borderId="58" xfId="0" applyNumberFormat="1" applyFont="1" applyFill="1" applyBorder="1"/>
    <xf numFmtId="3" fontId="17" fillId="0" borderId="0" xfId="0" applyNumberFormat="1" applyFont="1" applyBorder="1" applyAlignment="1">
      <alignment horizontal="center"/>
    </xf>
    <xf numFmtId="3" fontId="5" fillId="0" borderId="25" xfId="0" applyNumberFormat="1" applyFont="1" applyBorder="1"/>
    <xf numFmtId="3" fontId="5" fillId="2" borderId="62" xfId="0" applyNumberFormat="1" applyFont="1" applyFill="1" applyBorder="1"/>
    <xf numFmtId="3" fontId="5" fillId="2" borderId="68" xfId="0" applyNumberFormat="1" applyFont="1" applyFill="1" applyBorder="1"/>
    <xf numFmtId="3" fontId="5" fillId="2" borderId="69" xfId="0" applyNumberFormat="1" applyFont="1" applyFill="1" applyBorder="1"/>
    <xf numFmtId="3" fontId="5" fillId="2" borderId="70" xfId="0" applyNumberFormat="1" applyFont="1" applyFill="1" applyBorder="1"/>
    <xf numFmtId="3" fontId="5" fillId="2" borderId="1" xfId="0" applyNumberFormat="1" applyFont="1" applyFill="1" applyBorder="1"/>
    <xf numFmtId="0" fontId="30" fillId="0" borderId="0" xfId="0" applyFont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23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5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19" xfId="0" applyFont="1" applyBorder="1"/>
    <xf numFmtId="166" fontId="30" fillId="0" borderId="23" xfId="0" applyNumberFormat="1" applyFont="1" applyBorder="1"/>
    <xf numFmtId="0" fontId="30" fillId="0" borderId="2" xfId="0" applyFont="1" applyBorder="1" applyAlignment="1">
      <alignment wrapText="1"/>
    </xf>
    <xf numFmtId="0" fontId="30" fillId="0" borderId="2" xfId="0" applyFont="1" applyBorder="1" applyAlignment="1">
      <alignment horizontal="justify" vertical="center"/>
    </xf>
    <xf numFmtId="0" fontId="30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justify" vertical="center"/>
    </xf>
    <xf numFmtId="166" fontId="30" fillId="0" borderId="2" xfId="0" applyNumberFormat="1" applyFont="1" applyBorder="1"/>
    <xf numFmtId="166" fontId="29" fillId="0" borderId="23" xfId="0" applyNumberFormat="1" applyFont="1" applyFill="1" applyBorder="1" applyAlignment="1">
      <alignment horizontal="center" wrapText="1"/>
    </xf>
    <xf numFmtId="0" fontId="30" fillId="0" borderId="0" xfId="0" applyFont="1" applyAlignment="1"/>
    <xf numFmtId="3" fontId="29" fillId="0" borderId="0" xfId="0" applyNumberFormat="1" applyFont="1" applyAlignment="1">
      <alignment horizontal="center"/>
    </xf>
    <xf numFmtId="0" fontId="30" fillId="0" borderId="0" xfId="0" applyFont="1" applyBorder="1" applyAlignment="1">
      <alignment wrapText="1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/>
    <xf numFmtId="0" fontId="29" fillId="0" borderId="2" xfId="0" applyFont="1" applyFill="1" applyBorder="1" applyAlignment="1">
      <alignment horizontal="center" vertical="center" wrapText="1"/>
    </xf>
    <xf numFmtId="0" fontId="30" fillId="2" borderId="34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justify" vertical="center" wrapText="1"/>
    </xf>
    <xf numFmtId="0" fontId="30" fillId="0" borderId="2" xfId="0" applyFont="1" applyBorder="1" applyAlignment="1">
      <alignment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justify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3" fontId="30" fillId="0" borderId="34" xfId="0" applyNumberFormat="1" applyFont="1" applyFill="1" applyBorder="1" applyAlignment="1">
      <alignment horizontal="center" vertical="center" wrapText="1"/>
    </xf>
    <xf numFmtId="3" fontId="30" fillId="0" borderId="34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justify" vertical="center" wrapText="1"/>
    </xf>
    <xf numFmtId="0" fontId="30" fillId="0" borderId="19" xfId="0" applyFont="1" applyBorder="1" applyAlignment="1">
      <alignment vertical="center" wrapText="1"/>
    </xf>
    <xf numFmtId="0" fontId="30" fillId="0" borderId="40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justify" vertical="center" wrapText="1"/>
    </xf>
    <xf numFmtId="0" fontId="30" fillId="0" borderId="2" xfId="0" applyFont="1" applyFill="1" applyBorder="1" applyAlignment="1">
      <alignment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justify" vertical="center" wrapText="1"/>
    </xf>
    <xf numFmtId="0" fontId="30" fillId="0" borderId="25" xfId="0" applyFont="1" applyBorder="1" applyAlignment="1">
      <alignment vertical="center" wrapText="1"/>
    </xf>
    <xf numFmtId="0" fontId="30" fillId="0" borderId="25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justify" vertical="center" wrapText="1"/>
    </xf>
    <xf numFmtId="0" fontId="38" fillId="0" borderId="71" xfId="0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textRotation="90" wrapText="1"/>
    </xf>
    <xf numFmtId="0" fontId="29" fillId="0" borderId="72" xfId="0" applyFont="1" applyBorder="1" applyAlignment="1">
      <alignment horizontal="center" textRotation="90" wrapText="1"/>
    </xf>
    <xf numFmtId="0" fontId="29" fillId="0" borderId="28" xfId="0" applyFont="1" applyBorder="1" applyAlignment="1">
      <alignment horizontal="center" textRotation="90" wrapText="1"/>
    </xf>
    <xf numFmtId="0" fontId="38" fillId="2" borderId="2" xfId="0" applyFont="1" applyFill="1" applyBorder="1" applyAlignment="1">
      <alignment wrapText="1"/>
    </xf>
    <xf numFmtId="0" fontId="31" fillId="2" borderId="31" xfId="0" applyFont="1" applyFill="1" applyBorder="1" applyAlignment="1">
      <alignment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wrapText="1"/>
    </xf>
    <xf numFmtId="9" fontId="30" fillId="2" borderId="2" xfId="0" applyNumberFormat="1" applyFont="1" applyFill="1" applyBorder="1" applyAlignment="1">
      <alignment horizontal="center" wrapText="1"/>
    </xf>
    <xf numFmtId="1" fontId="30" fillId="2" borderId="2" xfId="0" applyNumberFormat="1" applyFont="1" applyFill="1" applyBorder="1" applyAlignment="1">
      <alignment horizontal="center" wrapText="1"/>
    </xf>
    <xf numFmtId="3" fontId="30" fillId="0" borderId="1" xfId="0" applyNumberFormat="1" applyFont="1" applyFill="1" applyBorder="1"/>
    <xf numFmtId="0" fontId="5" fillId="0" borderId="2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4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46" xfId="0" applyFont="1" applyBorder="1" applyAlignment="1">
      <alignment horizontal="center"/>
    </xf>
    <xf numFmtId="0" fontId="5" fillId="0" borderId="23" xfId="0" applyFont="1" applyBorder="1"/>
    <xf numFmtId="0" fontId="5" fillId="0" borderId="26" xfId="0" applyFont="1" applyBorder="1"/>
    <xf numFmtId="0" fontId="5" fillId="0" borderId="73" xfId="0" applyFont="1" applyBorder="1"/>
    <xf numFmtId="0" fontId="30" fillId="0" borderId="46" xfId="0" applyFont="1" applyBorder="1"/>
    <xf numFmtId="0" fontId="30" fillId="8" borderId="46" xfId="0" applyFont="1" applyFill="1" applyBorder="1"/>
    <xf numFmtId="0" fontId="29" fillId="9" borderId="46" xfId="0" applyFont="1" applyFill="1" applyBorder="1"/>
    <xf numFmtId="0" fontId="50" fillId="10" borderId="46" xfId="0" applyFont="1" applyFill="1" applyBorder="1" applyAlignment="1">
      <alignment horizontal="center" vertical="center" wrapText="1"/>
    </xf>
    <xf numFmtId="0" fontId="50" fillId="10" borderId="46" xfId="0" applyFont="1" applyFill="1" applyBorder="1" applyAlignment="1">
      <alignment horizontal="right" vertical="center" wrapText="1"/>
    </xf>
    <xf numFmtId="0" fontId="50" fillId="10" borderId="46" xfId="0" applyFont="1" applyFill="1" applyBorder="1" applyAlignment="1">
      <alignment vertical="top" wrapText="1"/>
    </xf>
    <xf numFmtId="0" fontId="50" fillId="10" borderId="46" xfId="0" applyFont="1" applyFill="1" applyBorder="1" applyAlignment="1">
      <alignment horizontal="right" vertical="top" wrapText="1"/>
    </xf>
    <xf numFmtId="0" fontId="51" fillId="9" borderId="46" xfId="0" applyFont="1" applyFill="1" applyBorder="1" applyAlignment="1">
      <alignment horizontal="right" vertical="center" wrapText="1"/>
    </xf>
    <xf numFmtId="3" fontId="5" fillId="0" borderId="28" xfId="0" applyNumberFormat="1" applyFont="1" applyBorder="1" applyAlignment="1" applyProtection="1">
      <alignment horizontal="right"/>
      <protection locked="0"/>
    </xf>
    <xf numFmtId="0" fontId="0" fillId="0" borderId="46" xfId="0" applyBorder="1"/>
    <xf numFmtId="0" fontId="38" fillId="0" borderId="46" xfId="0" applyFont="1" applyBorder="1" applyAlignment="1">
      <alignment horizontal="center"/>
    </xf>
    <xf numFmtId="0" fontId="38" fillId="0" borderId="46" xfId="0" applyFont="1" applyBorder="1" applyAlignment="1">
      <alignment horizontal="center" wrapText="1"/>
    </xf>
    <xf numFmtId="0" fontId="31" fillId="11" borderId="46" xfId="0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3" fontId="0" fillId="0" borderId="46" xfId="0" applyNumberFormat="1" applyBorder="1"/>
    <xf numFmtId="3" fontId="31" fillId="11" borderId="46" xfId="0" applyNumberFormat="1" applyFont="1" applyFill="1" applyBorder="1"/>
    <xf numFmtId="0" fontId="31" fillId="0" borderId="48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wrapText="1" indent="1"/>
      <protection locked="0"/>
    </xf>
    <xf numFmtId="0" fontId="7" fillId="12" borderId="48" xfId="0" applyFont="1" applyFill="1" applyBorder="1" applyAlignment="1">
      <alignment horizontal="center" vertical="center" wrapText="1"/>
    </xf>
    <xf numFmtId="0" fontId="52" fillId="12" borderId="48" xfId="0" applyFont="1" applyFill="1" applyBorder="1" applyAlignment="1">
      <alignment horizontal="center" vertical="center" wrapText="1"/>
    </xf>
    <xf numFmtId="0" fontId="0" fillId="13" borderId="74" xfId="0" applyFill="1" applyBorder="1"/>
    <xf numFmtId="0" fontId="0" fillId="13" borderId="50" xfId="0" applyFill="1" applyBorder="1"/>
    <xf numFmtId="0" fontId="0" fillId="13" borderId="75" xfId="0" applyFill="1" applyBorder="1"/>
    <xf numFmtId="0" fontId="0" fillId="13" borderId="76" xfId="0" applyFill="1" applyBorder="1"/>
    <xf numFmtId="0" fontId="31" fillId="13" borderId="50" xfId="0" applyFont="1" applyFill="1" applyBorder="1"/>
    <xf numFmtId="0" fontId="31" fillId="13" borderId="76" xfId="0" applyFont="1" applyFill="1" applyBorder="1"/>
    <xf numFmtId="0" fontId="0" fillId="14" borderId="0" xfId="0" applyFill="1"/>
    <xf numFmtId="0" fontId="53" fillId="14" borderId="0" xfId="0" applyFont="1" applyFill="1"/>
    <xf numFmtId="0" fontId="0" fillId="13" borderId="0" xfId="0" applyFill="1"/>
    <xf numFmtId="0" fontId="31" fillId="13" borderId="0" xfId="0" applyFont="1" applyFill="1"/>
    <xf numFmtId="0" fontId="0" fillId="0" borderId="48" xfId="0" applyBorder="1"/>
    <xf numFmtId="0" fontId="0" fillId="13" borderId="0" xfId="0" applyFill="1" applyBorder="1"/>
    <xf numFmtId="0" fontId="53" fillId="13" borderId="46" xfId="0" applyFont="1" applyFill="1" applyBorder="1" applyAlignment="1">
      <alignment horizontal="center"/>
    </xf>
    <xf numFmtId="0" fontId="53" fillId="13" borderId="0" xfId="0" applyFont="1" applyFill="1" applyBorder="1" applyAlignment="1">
      <alignment horizontal="center"/>
    </xf>
    <xf numFmtId="0" fontId="53" fillId="13" borderId="73" xfId="0" applyFont="1" applyFill="1" applyBorder="1" applyAlignment="1">
      <alignment horizontal="center"/>
    </xf>
    <xf numFmtId="0" fontId="53" fillId="13" borderId="77" xfId="0" applyFont="1" applyFill="1" applyBorder="1" applyAlignment="1">
      <alignment horizontal="center"/>
    </xf>
    <xf numFmtId="0" fontId="0" fillId="13" borderId="78" xfId="0" applyFill="1" applyBorder="1"/>
    <xf numFmtId="0" fontId="30" fillId="7" borderId="2" xfId="0" applyFont="1" applyFill="1" applyBorder="1" applyAlignment="1">
      <alignment horizontal="center" wrapText="1"/>
    </xf>
    <xf numFmtId="0" fontId="29" fillId="7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left" vertical="center" wrapText="1" indent="1"/>
    </xf>
    <xf numFmtId="3" fontId="5" fillId="0" borderId="0" xfId="0" applyNumberFormat="1" applyFont="1" applyFill="1" applyBorder="1" applyAlignment="1">
      <alignment wrapText="1"/>
    </xf>
    <xf numFmtId="166" fontId="0" fillId="0" borderId="46" xfId="0" applyNumberFormat="1" applyBorder="1"/>
    <xf numFmtId="168" fontId="0" fillId="0" borderId="46" xfId="0" applyNumberFormat="1" applyBorder="1" applyAlignment="1"/>
    <xf numFmtId="3" fontId="0" fillId="0" borderId="46" xfId="0" applyNumberFormat="1" applyBorder="1" applyAlignment="1"/>
    <xf numFmtId="0" fontId="30" fillId="0" borderId="46" xfId="0" applyFont="1" applyBorder="1" applyAlignment="1">
      <alignment wrapText="1"/>
    </xf>
    <xf numFmtId="0" fontId="31" fillId="0" borderId="0" xfId="0" applyFont="1" applyFill="1"/>
    <xf numFmtId="0" fontId="29" fillId="0" borderId="46" xfId="0" applyFont="1" applyFill="1" applyBorder="1" applyAlignment="1">
      <alignment wrapText="1"/>
    </xf>
    <xf numFmtId="0" fontId="38" fillId="0" borderId="0" xfId="0" applyFont="1" applyFill="1"/>
    <xf numFmtId="0" fontId="38" fillId="0" borderId="48" xfId="0" applyFont="1" applyFill="1" applyBorder="1"/>
    <xf numFmtId="0" fontId="30" fillId="0" borderId="0" xfId="0" applyFont="1" applyFill="1"/>
    <xf numFmtId="0" fontId="38" fillId="0" borderId="46" xfId="0" applyFont="1" applyFill="1" applyBorder="1"/>
    <xf numFmtId="3" fontId="0" fillId="0" borderId="80" xfId="0" applyNumberFormat="1" applyBorder="1" applyAlignment="1"/>
    <xf numFmtId="0" fontId="0" fillId="14" borderId="0" xfId="0" applyFill="1" applyBorder="1"/>
    <xf numFmtId="0" fontId="53" fillId="14" borderId="0" xfId="0" applyFont="1" applyFill="1" applyBorder="1"/>
    <xf numFmtId="0" fontId="0" fillId="14" borderId="81" xfId="0" applyFill="1" applyBorder="1"/>
    <xf numFmtId="0" fontId="30" fillId="0" borderId="34" xfId="0" applyFont="1" applyBorder="1" applyAlignment="1">
      <alignment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justify" vertical="center" wrapText="1"/>
    </xf>
    <xf numFmtId="166" fontId="38" fillId="0" borderId="46" xfId="0" applyNumberFormat="1" applyFont="1" applyFill="1" applyBorder="1"/>
    <xf numFmtId="0" fontId="1" fillId="0" borderId="46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30" fillId="0" borderId="46" xfId="0" applyFont="1" applyFill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6" fillId="2" borderId="20" xfId="0" applyFont="1" applyFill="1" applyBorder="1" applyAlignment="1"/>
    <xf numFmtId="0" fontId="6" fillId="2" borderId="11" xfId="0" applyFont="1" applyFill="1" applyBorder="1" applyAlignment="1"/>
    <xf numFmtId="0" fontId="6" fillId="2" borderId="71" xfId="0" applyFont="1" applyFill="1" applyBorder="1" applyAlignment="1"/>
    <xf numFmtId="3" fontId="6" fillId="2" borderId="82" xfId="0" applyNumberFormat="1" applyFont="1" applyFill="1" applyBorder="1" applyAlignment="1"/>
    <xf numFmtId="0" fontId="29" fillId="0" borderId="73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/>
    </xf>
    <xf numFmtId="3" fontId="0" fillId="0" borderId="34" xfId="0" applyNumberFormat="1" applyBorder="1" applyAlignment="1">
      <alignment horizontal="left" wrapText="1"/>
    </xf>
    <xf numFmtId="0" fontId="6" fillId="2" borderId="23" xfId="0" applyFont="1" applyFill="1" applyBorder="1" applyAlignment="1">
      <alignment wrapText="1"/>
    </xf>
    <xf numFmtId="0" fontId="5" fillId="0" borderId="23" xfId="0" applyFont="1" applyBorder="1" applyAlignment="1">
      <alignment horizontal="left"/>
    </xf>
    <xf numFmtId="0" fontId="30" fillId="0" borderId="47" xfId="0" applyFont="1" applyBorder="1" applyAlignment="1">
      <alignment horizontal="center"/>
    </xf>
    <xf numFmtId="3" fontId="30" fillId="0" borderId="2" xfId="0" applyNumberFormat="1" applyFont="1" applyBorder="1" applyAlignment="1">
      <alignment horizontal="right" wrapText="1"/>
    </xf>
    <xf numFmtId="0" fontId="5" fillId="0" borderId="0" xfId="0" applyNumberFormat="1" applyFont="1" applyBorder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5" fillId="0" borderId="83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3" fillId="0" borderId="67" xfId="0" applyFont="1" applyBorder="1" applyAlignment="1"/>
    <xf numFmtId="0" fontId="5" fillId="0" borderId="31" xfId="0" applyFont="1" applyBorder="1" applyAlignment="1">
      <alignment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40" fillId="0" borderId="2" xfId="0" applyFont="1" applyFill="1" applyBorder="1" applyAlignment="1">
      <alignment horizontal="right" vertical="center" wrapText="1"/>
    </xf>
    <xf numFmtId="0" fontId="40" fillId="0" borderId="23" xfId="0" applyFont="1" applyBorder="1" applyAlignment="1">
      <alignment horizontal="center" vertical="center" wrapText="1"/>
    </xf>
    <xf numFmtId="3" fontId="40" fillId="0" borderId="2" xfId="0" applyNumberFormat="1" applyFont="1" applyBorder="1" applyAlignment="1">
      <alignment horizontal="right" vertical="center" wrapText="1"/>
    </xf>
    <xf numFmtId="3" fontId="40" fillId="0" borderId="2" xfId="0" applyNumberFormat="1" applyFont="1" applyFill="1" applyBorder="1" applyAlignment="1">
      <alignment horizontal="right" vertical="center" wrapText="1"/>
    </xf>
    <xf numFmtId="3" fontId="39" fillId="2" borderId="2" xfId="0" applyNumberFormat="1" applyFont="1" applyFill="1" applyBorder="1" applyAlignment="1">
      <alignment horizontal="right" vertical="center" wrapText="1"/>
    </xf>
    <xf numFmtId="0" fontId="40" fillId="0" borderId="23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38" fillId="0" borderId="0" xfId="0" applyFont="1" applyBorder="1" applyAlignment="1"/>
    <xf numFmtId="3" fontId="39" fillId="0" borderId="2" xfId="0" applyNumberFormat="1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wrapText="1"/>
    </xf>
    <xf numFmtId="0" fontId="1" fillId="0" borderId="46" xfId="0" applyFont="1" applyBorder="1"/>
    <xf numFmtId="0" fontId="5" fillId="0" borderId="47" xfId="0" applyFont="1" applyBorder="1" applyAlignment="1">
      <alignment wrapText="1"/>
    </xf>
    <xf numFmtId="0" fontId="4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vertical="center" wrapText="1"/>
    </xf>
    <xf numFmtId="0" fontId="40" fillId="0" borderId="23" xfId="0" applyFont="1" applyFill="1" applyBorder="1" applyAlignment="1">
      <alignment horizontal="right" vertical="center" wrapText="1"/>
    </xf>
    <xf numFmtId="0" fontId="39" fillId="0" borderId="33" xfId="0" applyFont="1" applyBorder="1" applyAlignment="1">
      <alignment vertical="center" wrapText="1"/>
    </xf>
    <xf numFmtId="0" fontId="40" fillId="0" borderId="46" xfId="0" applyFont="1" applyBorder="1" applyAlignment="1">
      <alignment horizontal="right" vertical="center" wrapText="1"/>
    </xf>
    <xf numFmtId="0" fontId="39" fillId="0" borderId="46" xfId="0" applyFont="1" applyBorder="1" applyAlignment="1">
      <alignment horizontal="right" vertical="center" wrapText="1"/>
    </xf>
    <xf numFmtId="0" fontId="40" fillId="0" borderId="33" xfId="0" applyFont="1" applyBorder="1" applyAlignment="1">
      <alignment vertical="center" wrapText="1"/>
    </xf>
    <xf numFmtId="0" fontId="40" fillId="0" borderId="46" xfId="0" applyFont="1" applyFill="1" applyBorder="1" applyAlignment="1">
      <alignment horizontal="right" vertical="center" wrapText="1"/>
    </xf>
    <xf numFmtId="3" fontId="30" fillId="0" borderId="19" xfId="0" applyNumberFormat="1" applyFont="1" applyBorder="1" applyAlignment="1">
      <alignment horizontal="right" wrapText="1"/>
    </xf>
    <xf numFmtId="3" fontId="30" fillId="0" borderId="25" xfId="0" applyNumberFormat="1" applyFont="1" applyBorder="1" applyAlignment="1">
      <alignment horizontal="right" wrapText="1"/>
    </xf>
    <xf numFmtId="3" fontId="29" fillId="0" borderId="46" xfId="0" applyNumberFormat="1" applyFont="1" applyBorder="1" applyAlignment="1">
      <alignment wrapText="1"/>
    </xf>
    <xf numFmtId="0" fontId="29" fillId="0" borderId="0" xfId="0" applyFont="1" applyBorder="1" applyAlignment="1"/>
    <xf numFmtId="0" fontId="31" fillId="0" borderId="0" xfId="0" applyFont="1" applyBorder="1" applyAlignment="1"/>
    <xf numFmtId="166" fontId="29" fillId="0" borderId="0" xfId="0" applyNumberFormat="1" applyFont="1" applyBorder="1" applyAlignment="1"/>
    <xf numFmtId="0" fontId="29" fillId="0" borderId="11" xfId="0" applyFont="1" applyBorder="1" applyAlignment="1"/>
    <xf numFmtId="0" fontId="29" fillId="0" borderId="2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2" borderId="48" xfId="0" applyFont="1" applyFill="1" applyBorder="1" applyAlignment="1">
      <alignment horizontal="center" vertical="center" wrapText="1"/>
    </xf>
    <xf numFmtId="0" fontId="30" fillId="2" borderId="66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0" fontId="1" fillId="0" borderId="77" xfId="0" applyFont="1" applyFill="1" applyBorder="1" applyAlignment="1">
      <alignment wrapText="1"/>
    </xf>
    <xf numFmtId="0" fontId="1" fillId="0" borderId="0" xfId="0" applyFont="1" applyBorder="1"/>
    <xf numFmtId="0" fontId="1" fillId="0" borderId="46" xfId="0" applyFont="1" applyFill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5" fillId="2" borderId="31" xfId="0" applyFont="1" applyFill="1" applyBorder="1" applyAlignment="1" applyProtection="1">
      <alignment wrapText="1"/>
      <protection locked="0"/>
    </xf>
    <xf numFmtId="3" fontId="5" fillId="0" borderId="84" xfId="0" applyNumberFormat="1" applyFont="1" applyBorder="1" applyAlignment="1" applyProtection="1">
      <alignment horizontal="right"/>
      <protection locked="0"/>
    </xf>
    <xf numFmtId="0" fontId="5" fillId="2" borderId="48" xfId="0" applyFont="1" applyFill="1" applyBorder="1" applyAlignment="1" applyProtection="1">
      <alignment wrapText="1"/>
      <protection locked="0"/>
    </xf>
    <xf numFmtId="0" fontId="40" fillId="0" borderId="34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46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right"/>
    </xf>
    <xf numFmtId="3" fontId="5" fillId="0" borderId="46" xfId="0" applyNumberFormat="1" applyFont="1" applyBorder="1" applyAlignment="1">
      <alignment horizontal="right"/>
    </xf>
    <xf numFmtId="3" fontId="5" fillId="0" borderId="4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6" xfId="0" applyBorder="1" applyAlignment="1"/>
    <xf numFmtId="3" fontId="5" fillId="0" borderId="2" xfId="0" applyNumberFormat="1" applyFont="1" applyBorder="1" applyAlignment="1">
      <alignment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7" fillId="0" borderId="67" xfId="0" applyFont="1" applyBorder="1" applyAlignment="1">
      <alignment horizontal="center"/>
    </xf>
    <xf numFmtId="3" fontId="29" fillId="7" borderId="23" xfId="0" applyNumberFormat="1" applyFont="1" applyFill="1" applyBorder="1" applyAlignment="1">
      <alignment horizontal="right" wrapText="1"/>
    </xf>
    <xf numFmtId="3" fontId="30" fillId="0" borderId="2" xfId="0" applyNumberFormat="1" applyFont="1" applyBorder="1" applyAlignment="1">
      <alignment horizontal="right" wrapText="1"/>
    </xf>
    <xf numFmtId="0" fontId="30" fillId="0" borderId="2" xfId="0" applyFont="1" applyBorder="1" applyAlignment="1">
      <alignment horizontal="center" vertical="center" wrapText="1"/>
    </xf>
    <xf numFmtId="0" fontId="30" fillId="0" borderId="11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166" fontId="31" fillId="0" borderId="0" xfId="0" applyNumberFormat="1" applyFont="1" applyBorder="1" applyAlignment="1">
      <alignment horizontal="center"/>
    </xf>
    <xf numFmtId="0" fontId="31" fillId="0" borderId="46" xfId="0" applyFont="1" applyBorder="1" applyAlignment="1"/>
    <xf numFmtId="3" fontId="5" fillId="17" borderId="46" xfId="0" applyNumberFormat="1" applyFont="1" applyFill="1" applyBorder="1" applyAlignment="1">
      <alignment horizontal="center" wrapText="1"/>
    </xf>
    <xf numFmtId="3" fontId="5" fillId="0" borderId="46" xfId="0" applyNumberFormat="1" applyFont="1" applyBorder="1" applyAlignment="1">
      <alignment horizontal="center" wrapText="1"/>
    </xf>
    <xf numFmtId="3" fontId="6" fillId="2" borderId="46" xfId="0" applyNumberFormat="1" applyFont="1" applyFill="1" applyBorder="1" applyAlignment="1">
      <alignment horizontal="center" wrapText="1"/>
    </xf>
    <xf numFmtId="0" fontId="5" fillId="0" borderId="33" xfId="0" applyFont="1" applyBorder="1" applyAlignment="1">
      <alignment wrapText="1"/>
    </xf>
    <xf numFmtId="3" fontId="6" fillId="0" borderId="2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26" xfId="0" applyFont="1" applyBorder="1" applyAlignment="1">
      <alignment wrapText="1"/>
    </xf>
    <xf numFmtId="0" fontId="5" fillId="0" borderId="20" xfId="0" applyFont="1" applyBorder="1" applyAlignment="1">
      <alignment wrapText="1"/>
    </xf>
    <xf numFmtId="3" fontId="5" fillId="0" borderId="23" xfId="0" applyNumberFormat="1" applyFont="1" applyBorder="1" applyAlignment="1">
      <alignment wrapText="1"/>
    </xf>
    <xf numFmtId="3" fontId="5" fillId="0" borderId="23" xfId="0" applyNumberFormat="1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0" fontId="5" fillId="0" borderId="122" xfId="0" applyFont="1" applyBorder="1" applyAlignment="1">
      <alignment wrapText="1"/>
    </xf>
    <xf numFmtId="3" fontId="6" fillId="2" borderId="123" xfId="0" applyNumberFormat="1" applyFont="1" applyFill="1" applyBorder="1" applyAlignment="1">
      <alignment horizontal="right" wrapText="1"/>
    </xf>
    <xf numFmtId="0" fontId="5" fillId="0" borderId="124" xfId="0" applyFont="1" applyBorder="1" applyAlignment="1">
      <alignment wrapText="1"/>
    </xf>
    <xf numFmtId="0" fontId="5" fillId="0" borderId="125" xfId="0" applyFont="1" applyBorder="1" applyAlignment="1">
      <alignment wrapText="1"/>
    </xf>
    <xf numFmtId="3" fontId="5" fillId="0" borderId="125" xfId="0" applyNumberFormat="1" applyFont="1" applyBorder="1" applyAlignment="1">
      <alignment horizontal="right" wrapText="1"/>
    </xf>
    <xf numFmtId="0" fontId="5" fillId="0" borderId="126" xfId="0" applyFont="1" applyBorder="1" applyAlignment="1">
      <alignment wrapText="1"/>
    </xf>
    <xf numFmtId="0" fontId="31" fillId="0" borderId="46" xfId="0" applyFont="1" applyFill="1" applyBorder="1" applyAlignment="1">
      <alignment horizontal="center" wrapText="1"/>
    </xf>
    <xf numFmtId="3" fontId="31" fillId="0" borderId="46" xfId="0" applyNumberFormat="1" applyFont="1" applyFill="1" applyBorder="1"/>
    <xf numFmtId="0" fontId="40" fillId="17" borderId="2" xfId="0" applyFont="1" applyFill="1" applyBorder="1" applyAlignment="1">
      <alignment vertical="center" wrapText="1"/>
    </xf>
    <xf numFmtId="0" fontId="40" fillId="17" borderId="2" xfId="0" applyFont="1" applyFill="1" applyBorder="1" applyAlignment="1">
      <alignment horizontal="right" vertical="center" wrapText="1"/>
    </xf>
    <xf numFmtId="3" fontId="39" fillId="17" borderId="2" xfId="0" applyNumberFormat="1" applyFont="1" applyFill="1" applyBorder="1" applyAlignment="1">
      <alignment horizontal="right" vertical="center" wrapText="1"/>
    </xf>
    <xf numFmtId="3" fontId="40" fillId="17" borderId="2" xfId="0" applyNumberFormat="1" applyFont="1" applyFill="1" applyBorder="1" applyAlignment="1">
      <alignment horizontal="right" vertical="center" wrapText="1"/>
    </xf>
    <xf numFmtId="3" fontId="40" fillId="0" borderId="34" xfId="0" applyNumberFormat="1" applyFont="1" applyBorder="1" applyAlignment="1">
      <alignment horizontal="right" vertical="center" wrapText="1"/>
    </xf>
    <xf numFmtId="0" fontId="40" fillId="17" borderId="25" xfId="0" applyFont="1" applyFill="1" applyBorder="1" applyAlignment="1">
      <alignment vertical="center" wrapText="1"/>
    </xf>
    <xf numFmtId="3" fontId="40" fillId="0" borderId="25" xfId="0" applyNumberFormat="1" applyFont="1" applyBorder="1" applyAlignment="1">
      <alignment vertical="center" wrapText="1"/>
    </xf>
    <xf numFmtId="3" fontId="5" fillId="0" borderId="46" xfId="0" applyNumberFormat="1" applyFont="1" applyBorder="1" applyAlignment="1">
      <alignment horizontal="center" vertical="center" wrapText="1"/>
    </xf>
    <xf numFmtId="0" fontId="40" fillId="17" borderId="23" xfId="0" applyFont="1" applyFill="1" applyBorder="1" applyAlignment="1">
      <alignment horizontal="right" vertical="center" wrapText="1"/>
    </xf>
    <xf numFmtId="0" fontId="40" fillId="17" borderId="46" xfId="0" applyFont="1" applyFill="1" applyBorder="1" applyAlignment="1">
      <alignment horizontal="right" vertical="center" wrapText="1"/>
    </xf>
    <xf numFmtId="0" fontId="40" fillId="17" borderId="0" xfId="0" applyFont="1" applyFill="1" applyBorder="1" applyAlignment="1">
      <alignment horizontal="right" vertical="center" wrapText="1"/>
    </xf>
    <xf numFmtId="0" fontId="39" fillId="17" borderId="46" xfId="0" applyFont="1" applyFill="1" applyBorder="1" applyAlignment="1">
      <alignment horizontal="right" vertical="center" wrapText="1"/>
    </xf>
    <xf numFmtId="3" fontId="30" fillId="0" borderId="1" xfId="0" applyNumberFormat="1" applyFont="1" applyFill="1" applyBorder="1" applyAlignment="1">
      <alignment horizontal="right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3" fontId="30" fillId="0" borderId="25" xfId="0" applyNumberFormat="1" applyFont="1" applyBorder="1" applyAlignment="1">
      <alignment horizontal="justify" vertical="center" wrapText="1"/>
    </xf>
    <xf numFmtId="3" fontId="30" fillId="11" borderId="1" xfId="0" applyNumberFormat="1" applyFont="1" applyFill="1" applyBorder="1" applyAlignment="1">
      <alignment horizontal="right" vertical="center" wrapText="1"/>
    </xf>
    <xf numFmtId="3" fontId="0" fillId="0" borderId="31" xfId="0" applyNumberFormat="1" applyBorder="1" applyAlignment="1">
      <alignment wrapText="1"/>
    </xf>
    <xf numFmtId="3" fontId="0" fillId="0" borderId="31" xfId="0" applyNumberFormat="1" applyBorder="1" applyAlignment="1">
      <alignment horizontal="right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/>
    <xf numFmtId="3" fontId="6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wrapText="1"/>
      <protection locked="0"/>
    </xf>
    <xf numFmtId="3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/>
    <xf numFmtId="49" fontId="1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46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wrapText="1"/>
    </xf>
    <xf numFmtId="3" fontId="6" fillId="0" borderId="46" xfId="0" applyNumberFormat="1" applyFont="1" applyFill="1" applyBorder="1" applyAlignment="1">
      <alignment horizontal="right" vertical="center" wrapText="1"/>
    </xf>
    <xf numFmtId="3" fontId="5" fillId="0" borderId="46" xfId="0" applyNumberFormat="1" applyFont="1" applyFill="1" applyBorder="1" applyAlignment="1">
      <alignment wrapText="1"/>
    </xf>
    <xf numFmtId="3" fontId="5" fillId="0" borderId="46" xfId="0" applyNumberFormat="1" applyFont="1" applyFill="1" applyBorder="1" applyAlignment="1">
      <alignment vertical="center" wrapText="1"/>
    </xf>
    <xf numFmtId="3" fontId="6" fillId="0" borderId="46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 applyProtection="1">
      <alignment wrapText="1"/>
      <protection locked="0"/>
    </xf>
    <xf numFmtId="0" fontId="5" fillId="0" borderId="46" xfId="0" applyFont="1" applyFill="1" applyBorder="1" applyAlignment="1">
      <alignment vertical="center" wrapText="1"/>
    </xf>
    <xf numFmtId="3" fontId="5" fillId="0" borderId="46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3" fontId="5" fillId="0" borderId="46" xfId="0" applyNumberFormat="1" applyFont="1" applyFill="1" applyBorder="1" applyAlignment="1"/>
    <xf numFmtId="0" fontId="5" fillId="0" borderId="46" xfId="0" applyFont="1" applyFill="1" applyBorder="1"/>
    <xf numFmtId="3" fontId="6" fillId="0" borderId="0" xfId="0" applyNumberFormat="1" applyFont="1" applyFill="1" applyBorder="1" applyAlignment="1">
      <alignment wrapText="1"/>
    </xf>
    <xf numFmtId="3" fontId="6" fillId="18" borderId="46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46" xfId="0" applyNumberFormat="1" applyFont="1" applyFill="1" applyBorder="1" applyAlignment="1">
      <alignment horizontal="right" vertical="center" wrapText="1"/>
    </xf>
    <xf numFmtId="3" fontId="5" fillId="15" borderId="46" xfId="0" applyNumberFormat="1" applyFont="1" applyFill="1" applyBorder="1" applyAlignment="1">
      <alignment vertical="center" wrapText="1"/>
    </xf>
    <xf numFmtId="3" fontId="30" fillId="17" borderId="46" xfId="0" applyNumberFormat="1" applyFont="1" applyFill="1" applyBorder="1" applyAlignment="1">
      <alignment horizontal="right" vertical="center" wrapText="1"/>
    </xf>
    <xf numFmtId="49" fontId="5" fillId="17" borderId="46" xfId="0" applyNumberFormat="1" applyFont="1" applyFill="1" applyBorder="1" applyAlignment="1">
      <alignment vertical="center" wrapText="1"/>
    </xf>
    <xf numFmtId="3" fontId="56" fillId="0" borderId="46" xfId="0" applyNumberFormat="1" applyFont="1" applyFill="1" applyBorder="1" applyAlignment="1">
      <alignment vertical="center" wrapText="1"/>
    </xf>
    <xf numFmtId="3" fontId="56" fillId="0" borderId="0" xfId="0" applyNumberFormat="1" applyFont="1" applyFill="1" applyBorder="1" applyAlignment="1">
      <alignment horizontal="left" vertical="center" wrapText="1" indent="1"/>
    </xf>
    <xf numFmtId="49" fontId="56" fillId="0" borderId="0" xfId="0" applyNumberFormat="1" applyFont="1" applyFill="1" applyBorder="1" applyAlignment="1">
      <alignment vertical="center" wrapText="1"/>
    </xf>
    <xf numFmtId="3" fontId="56" fillId="0" borderId="0" xfId="0" applyNumberFormat="1" applyFont="1" applyFill="1" applyBorder="1" applyAlignment="1">
      <alignment vertical="center" wrapText="1"/>
    </xf>
    <xf numFmtId="49" fontId="57" fillId="0" borderId="46" xfId="0" applyNumberFormat="1" applyFont="1" applyBorder="1" applyAlignment="1">
      <alignment horizontal="center" vertical="center" wrapText="1"/>
    </xf>
    <xf numFmtId="3" fontId="56" fillId="0" borderId="0" xfId="0" applyNumberFormat="1" applyFont="1" applyFill="1" applyBorder="1" applyAlignment="1">
      <alignment horizontal="right" vertical="center" wrapText="1"/>
    </xf>
    <xf numFmtId="3" fontId="56" fillId="18" borderId="46" xfId="0" applyNumberFormat="1" applyFont="1" applyFill="1" applyBorder="1" applyAlignment="1">
      <alignment horizontal="right" vertical="center" wrapText="1"/>
    </xf>
    <xf numFmtId="3" fontId="56" fillId="0" borderId="46" xfId="0" applyNumberFormat="1" applyFont="1" applyFill="1" applyBorder="1" applyAlignment="1">
      <alignment wrapText="1"/>
    </xf>
    <xf numFmtId="3" fontId="58" fillId="0" borderId="46" xfId="0" applyNumberFormat="1" applyFont="1" applyFill="1" applyBorder="1" applyAlignment="1">
      <alignment vertical="center" wrapText="1"/>
    </xf>
    <xf numFmtId="3" fontId="58" fillId="0" borderId="0" xfId="0" applyNumberFormat="1" applyFont="1" applyFill="1" applyBorder="1" applyAlignment="1">
      <alignment horizontal="left" vertical="center" wrapText="1" indent="1"/>
    </xf>
    <xf numFmtId="49" fontId="58" fillId="0" borderId="0" xfId="0" applyNumberFormat="1" applyFont="1" applyFill="1" applyBorder="1" applyAlignment="1">
      <alignment vertical="center" wrapText="1"/>
    </xf>
    <xf numFmtId="3" fontId="58" fillId="0" borderId="0" xfId="0" applyNumberFormat="1" applyFont="1" applyFill="1" applyBorder="1" applyAlignment="1">
      <alignment vertical="center" wrapText="1"/>
    </xf>
    <xf numFmtId="3" fontId="58" fillId="0" borderId="0" xfId="0" applyNumberFormat="1" applyFont="1" applyFill="1" applyBorder="1" applyAlignment="1">
      <alignment horizontal="right" vertical="center" wrapText="1"/>
    </xf>
    <xf numFmtId="49" fontId="58" fillId="0" borderId="46" xfId="0" applyNumberFormat="1" applyFont="1" applyFill="1" applyBorder="1" applyAlignment="1">
      <alignment vertical="center" wrapText="1"/>
    </xf>
    <xf numFmtId="3" fontId="58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46" xfId="0" applyNumberFormat="1" applyFont="1" applyFill="1" applyBorder="1" applyAlignment="1"/>
    <xf numFmtId="3" fontId="58" fillId="18" borderId="46" xfId="0" applyNumberFormat="1" applyFont="1" applyFill="1" applyBorder="1" applyAlignment="1">
      <alignment horizontal="right" vertical="center" wrapText="1"/>
    </xf>
    <xf numFmtId="3" fontId="6" fillId="15" borderId="46" xfId="0" applyNumberFormat="1" applyFont="1" applyFill="1" applyBorder="1" applyAlignment="1">
      <alignment horizontal="center" vertical="center" wrapText="1"/>
    </xf>
    <xf numFmtId="3" fontId="29" fillId="0" borderId="46" xfId="0" applyNumberFormat="1" applyFont="1" applyFill="1" applyBorder="1" applyAlignment="1">
      <alignment horizontal="right" vertical="center" wrapText="1"/>
    </xf>
    <xf numFmtId="3" fontId="29" fillId="0" borderId="46" xfId="0" applyNumberFormat="1" applyFont="1" applyFill="1" applyBorder="1" applyAlignment="1"/>
    <xf numFmtId="3" fontId="30" fillId="0" borderId="46" xfId="0" applyNumberFormat="1" applyFont="1" applyFill="1" applyBorder="1" applyAlignment="1">
      <alignment horizontal="right" vertical="center" wrapText="1"/>
    </xf>
    <xf numFmtId="169" fontId="5" fillId="0" borderId="46" xfId="0" applyNumberFormat="1" applyFont="1" applyFill="1" applyBorder="1" applyAlignment="1">
      <alignment wrapText="1"/>
    </xf>
    <xf numFmtId="170" fontId="5" fillId="0" borderId="0" xfId="0" applyNumberFormat="1" applyFont="1" applyFill="1" applyBorder="1" applyAlignment="1">
      <alignment vertical="center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0" xfId="0" applyNumberFormat="1" applyFont="1" applyFill="1" applyBorder="1" applyAlignment="1">
      <alignment horizontal="left" vertical="center" wrapText="1" indent="1"/>
    </xf>
    <xf numFmtId="49" fontId="29" fillId="0" borderId="46" xfId="0" applyNumberFormat="1" applyFont="1" applyFill="1" applyBorder="1" applyAlignment="1">
      <alignment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86" xfId="0" applyFont="1" applyFill="1" applyBorder="1" applyProtection="1">
      <protection locked="0"/>
    </xf>
    <xf numFmtId="0" fontId="5" fillId="0" borderId="24" xfId="0" applyFont="1" applyFill="1" applyBorder="1" applyAlignment="1" applyProtection="1">
      <alignment horizontal="left" wrapText="1"/>
      <protection locked="0"/>
    </xf>
    <xf numFmtId="3" fontId="6" fillId="2" borderId="0" xfId="0" applyNumberFormat="1" applyFont="1" applyFill="1" applyBorder="1" applyAlignment="1" applyProtection="1">
      <alignment horizontal="right" wrapText="1"/>
      <protection locked="0"/>
    </xf>
    <xf numFmtId="3" fontId="6" fillId="2" borderId="94" xfId="0" applyNumberFormat="1" applyFont="1" applyFill="1" applyBorder="1" applyAlignment="1" applyProtection="1">
      <alignment horizontal="right"/>
      <protection locked="0"/>
    </xf>
    <xf numFmtId="3" fontId="6" fillId="0" borderId="37" xfId="0" applyNumberFormat="1" applyFont="1" applyFill="1" applyBorder="1" applyAlignment="1" applyProtection="1">
      <alignment horizontal="right"/>
      <protection locked="0"/>
    </xf>
    <xf numFmtId="3" fontId="6" fillId="2" borderId="97" xfId="0" applyNumberFormat="1" applyFont="1" applyFill="1" applyBorder="1" applyAlignment="1" applyProtection="1">
      <alignment horizontal="right"/>
      <protection locked="0"/>
    </xf>
    <xf numFmtId="0" fontId="5" fillId="2" borderId="86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5" fillId="2" borderId="98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2" borderId="85" xfId="0" applyFont="1" applyFill="1" applyBorder="1" applyAlignment="1" applyProtection="1">
      <alignment horizontal="left" wrapText="1"/>
      <protection locked="0"/>
    </xf>
    <xf numFmtId="3" fontId="6" fillId="2" borderId="97" xfId="0" applyNumberFormat="1" applyFont="1" applyFill="1" applyBorder="1" applyAlignment="1" applyProtection="1">
      <alignment horizontal="right" wrapText="1"/>
      <protection locked="0"/>
    </xf>
    <xf numFmtId="0" fontId="5" fillId="2" borderId="8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left" vertical="center" wrapText="1" indent="1"/>
    </xf>
    <xf numFmtId="3" fontId="6" fillId="0" borderId="37" xfId="0" applyNumberFormat="1" applyFont="1" applyFill="1" applyBorder="1" applyAlignment="1">
      <alignment horizontal="right"/>
    </xf>
    <xf numFmtId="0" fontId="7" fillId="3" borderId="84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6" fillId="2" borderId="28" xfId="0" applyNumberFormat="1" applyFont="1" applyFill="1" applyBorder="1" applyAlignment="1" applyProtection="1">
      <alignment horizontal="left" wrapText="1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3" fontId="6" fillId="2" borderId="79" xfId="0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6" fillId="2" borderId="95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 wrapText="1"/>
      <protection locked="0"/>
    </xf>
    <xf numFmtId="0" fontId="5" fillId="0" borderId="9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3" fontId="6" fillId="0" borderId="3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2" borderId="79" xfId="0" applyFont="1" applyFill="1" applyBorder="1" applyAlignment="1">
      <alignment horizontal="left"/>
    </xf>
    <xf numFmtId="0" fontId="5" fillId="2" borderId="85" xfId="0" applyFont="1" applyFill="1" applyBorder="1" applyAlignment="1">
      <alignment horizontal="left" vertical="center" wrapText="1" indent="1"/>
    </xf>
    <xf numFmtId="3" fontId="5" fillId="0" borderId="26" xfId="0" applyNumberFormat="1" applyFont="1" applyFill="1" applyBorder="1" applyAlignment="1">
      <alignment horizontal="center"/>
    </xf>
    <xf numFmtId="3" fontId="5" fillId="0" borderId="33" xfId="0" applyNumberFormat="1" applyFont="1" applyFill="1" applyBorder="1" applyAlignment="1">
      <alignment horizontal="center"/>
    </xf>
    <xf numFmtId="3" fontId="5" fillId="0" borderId="95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5" fillId="0" borderId="9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left" wrapText="1" indent="1"/>
    </xf>
    <xf numFmtId="3" fontId="11" fillId="2" borderId="94" xfId="0" applyNumberFormat="1" applyFont="1" applyFill="1" applyBorder="1" applyAlignment="1">
      <alignment horizontal="right"/>
    </xf>
    <xf numFmtId="3" fontId="11" fillId="2" borderId="93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3" xfId="0" applyBorder="1" applyAlignment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3" fontId="6" fillId="0" borderId="88" xfId="0" applyNumberFormat="1" applyFont="1" applyFill="1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66" xfId="0" applyBorder="1" applyAlignment="1">
      <alignment horizontal="right"/>
    </xf>
    <xf numFmtId="3" fontId="5" fillId="2" borderId="93" xfId="0" applyNumberFormat="1" applyFont="1" applyFill="1" applyBorder="1" applyAlignment="1">
      <alignment horizontal="right"/>
    </xf>
    <xf numFmtId="0" fontId="0" fillId="11" borderId="0" xfId="0" applyFill="1" applyAlignment="1"/>
    <xf numFmtId="0" fontId="0" fillId="11" borderId="3" xfId="0" applyFill="1" applyBorder="1" applyAlignment="1"/>
    <xf numFmtId="0" fontId="0" fillId="0" borderId="90" xfId="0" applyBorder="1" applyAlignment="1">
      <alignment horizontal="center"/>
    </xf>
    <xf numFmtId="0" fontId="5" fillId="2" borderId="89" xfId="0" applyFont="1" applyFill="1" applyBorder="1" applyAlignment="1">
      <alignment horizontal="left" vertical="center" wrapText="1" indent="1"/>
    </xf>
    <xf numFmtId="0" fontId="6" fillId="2" borderId="40" xfId="0" applyFont="1" applyFill="1" applyBorder="1" applyAlignment="1">
      <alignment horizontal="left" vertical="center" wrapText="1"/>
    </xf>
    <xf numFmtId="0" fontId="11" fillId="2" borderId="86" xfId="0" applyFont="1" applyFill="1" applyBorder="1" applyAlignment="1">
      <alignment horizont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31" fillId="2" borderId="79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Border="1" applyAlignment="1" applyProtection="1">
      <alignment horizontal="left" vertical="center" wrapText="1" indent="1"/>
      <protection locked="0"/>
    </xf>
    <xf numFmtId="0" fontId="31" fillId="2" borderId="85" xfId="0" applyFont="1" applyFill="1" applyBorder="1" applyAlignment="1" applyProtection="1">
      <alignment horizontal="left" vertical="center" wrapText="1" indent="1"/>
      <protection locked="0"/>
    </xf>
    <xf numFmtId="3" fontId="6" fillId="0" borderId="37" xfId="0" applyNumberFormat="1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2" borderId="85" xfId="0" applyFont="1" applyFill="1" applyBorder="1" applyAlignment="1" applyProtection="1">
      <alignment horizontal="left" wrapText="1" indent="1"/>
      <protection locked="0"/>
    </xf>
    <xf numFmtId="3" fontId="6" fillId="15" borderId="37" xfId="0" applyNumberFormat="1" applyFont="1" applyFill="1" applyBorder="1" applyAlignment="1" applyProtection="1">
      <alignment horizontal="right" vertical="center"/>
    </xf>
    <xf numFmtId="0" fontId="5" fillId="2" borderId="79" xfId="0" applyFont="1" applyFill="1" applyBorder="1" applyAlignment="1" applyProtection="1">
      <alignment horizontal="left" wrapText="1" indent="1"/>
      <protection locked="0"/>
    </xf>
    <xf numFmtId="0" fontId="5" fillId="2" borderId="0" xfId="0" applyFont="1" applyFill="1" applyBorder="1" applyAlignment="1" applyProtection="1">
      <alignment horizontal="left" wrapText="1" indent="1"/>
      <protection locked="0"/>
    </xf>
    <xf numFmtId="0" fontId="6" fillId="2" borderId="79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left" vertical="center" wrapText="1" indent="1"/>
      <protection locked="0"/>
    </xf>
    <xf numFmtId="0" fontId="6" fillId="2" borderId="85" xfId="0" applyFont="1" applyFill="1" applyBorder="1" applyAlignment="1" applyProtection="1">
      <alignment horizontal="left" vertical="center" wrapText="1" indent="1"/>
      <protection locked="0"/>
    </xf>
    <xf numFmtId="0" fontId="5" fillId="2" borderId="79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Border="1" applyAlignment="1" applyProtection="1">
      <alignment horizontal="left" vertical="center" wrapText="1" indent="1"/>
      <protection locked="0"/>
    </xf>
    <xf numFmtId="0" fontId="5" fillId="2" borderId="85" xfId="0" applyFont="1" applyFill="1" applyBorder="1" applyAlignment="1" applyProtection="1">
      <alignment horizontal="left" vertical="center" wrapText="1" indent="1"/>
      <protection locked="0"/>
    </xf>
    <xf numFmtId="0" fontId="5" fillId="2" borderId="86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left" vertical="center" wrapText="1" inden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30" fillId="2" borderId="85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0" fillId="2" borderId="85" xfId="0" applyFont="1" applyFill="1" applyBorder="1" applyAlignment="1" applyProtection="1">
      <alignment horizontal="left" wrapText="1" indent="1"/>
      <protection locked="0"/>
    </xf>
    <xf numFmtId="0" fontId="29" fillId="2" borderId="40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left" wrapText="1" indent="1"/>
      <protection locked="0"/>
    </xf>
    <xf numFmtId="0" fontId="5" fillId="2" borderId="40" xfId="0" applyFont="1" applyFill="1" applyBorder="1" applyAlignment="1" applyProtection="1">
      <alignment horizontal="left" wrapText="1" inden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wrapText="1"/>
      <protection locked="0"/>
    </xf>
    <xf numFmtId="0" fontId="5" fillId="2" borderId="40" xfId="0" applyFont="1" applyFill="1" applyBorder="1" applyAlignment="1" applyProtection="1">
      <alignment horizontal="left" wrapText="1"/>
      <protection locked="0"/>
    </xf>
    <xf numFmtId="1" fontId="6" fillId="0" borderId="37" xfId="0" applyNumberFormat="1" applyFont="1" applyFill="1" applyBorder="1" applyAlignment="1" applyProtection="1">
      <alignment horizontal="right" vertical="center"/>
    </xf>
    <xf numFmtId="3" fontId="5" fillId="0" borderId="37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87" xfId="0" applyFont="1" applyFill="1" applyBorder="1" applyAlignment="1" applyProtection="1">
      <alignment horizontal="left" vertical="center" wrapText="1"/>
      <protection locked="0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0" fontId="5" fillId="2" borderId="93" xfId="0" applyFont="1" applyFill="1" applyBorder="1" applyAlignment="1" applyProtection="1">
      <alignment horizontal="left" vertical="center" wrapText="1"/>
      <protection locked="0"/>
    </xf>
    <xf numFmtId="0" fontId="5" fillId="2" borderId="87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93" xfId="0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wrapText="1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9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3" fontId="5" fillId="2" borderId="30" xfId="0" applyNumberFormat="1" applyFont="1" applyFill="1" applyBorder="1" applyAlignment="1" applyProtection="1">
      <alignment horizontal="right"/>
      <protection locked="0"/>
    </xf>
    <xf numFmtId="0" fontId="5" fillId="2" borderId="86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85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3" fontId="6" fillId="2" borderId="30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2" borderId="37" xfId="0" applyNumberFormat="1" applyFont="1" applyFill="1" applyBorder="1" applyAlignment="1" applyProtection="1">
      <alignment horizontal="right" vertical="center" inden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wrapText="1" indent="1"/>
      <protection locked="0"/>
    </xf>
    <xf numFmtId="0" fontId="6" fillId="2" borderId="28" xfId="0" applyFont="1" applyFill="1" applyBorder="1" applyAlignment="1" applyProtection="1">
      <alignment horizontal="center" wrapText="1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 applyProtection="1">
      <alignment horizontal="left" vertical="center"/>
      <protection locked="0"/>
    </xf>
    <xf numFmtId="0" fontId="6" fillId="2" borderId="86" xfId="0" applyFont="1" applyFill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inden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6" fillId="2" borderId="89" xfId="0" applyFont="1" applyFill="1" applyBorder="1" applyAlignment="1" applyProtection="1">
      <alignment horizontal="left" vertical="center" wrapText="1" indent="1"/>
      <protection locked="0"/>
    </xf>
    <xf numFmtId="0" fontId="0" fillId="0" borderId="90" xfId="0" applyBorder="1" applyAlignment="1">
      <alignment horizontal="left" vertical="center" wrapText="1" indent="1"/>
    </xf>
    <xf numFmtId="3" fontId="6" fillId="0" borderId="88" xfId="0" applyNumberFormat="1" applyFont="1" applyFill="1" applyBorder="1" applyAlignment="1" applyProtection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66" xfId="0" applyBorder="1" applyAlignment="1"/>
    <xf numFmtId="0" fontId="5" fillId="11" borderId="89" xfId="0" applyFont="1" applyFill="1" applyBorder="1" applyAlignment="1">
      <alignment wrapText="1"/>
    </xf>
    <xf numFmtId="0" fontId="5" fillId="11" borderId="0" xfId="0" applyFont="1" applyFill="1" applyAlignment="1">
      <alignment wrapText="1"/>
    </xf>
    <xf numFmtId="0" fontId="5" fillId="11" borderId="90" xfId="0" applyFont="1" applyFill="1" applyBorder="1" applyAlignment="1">
      <alignment wrapText="1"/>
    </xf>
    <xf numFmtId="0" fontId="0" fillId="0" borderId="88" xfId="0" applyBorder="1" applyAlignment="1"/>
    <xf numFmtId="0" fontId="0" fillId="0" borderId="64" xfId="0" applyBorder="1" applyAlignment="1"/>
    <xf numFmtId="0" fontId="5" fillId="0" borderId="1" xfId="0" applyFont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5" fillId="2" borderId="34" xfId="0" applyFont="1" applyFill="1" applyBorder="1" applyAlignment="1" applyProtection="1">
      <alignment horizontal="left" wrapText="1"/>
      <protection locked="0"/>
    </xf>
    <xf numFmtId="0" fontId="6" fillId="2" borderId="85" xfId="0" applyFont="1" applyFill="1" applyBorder="1" applyAlignment="1" applyProtection="1">
      <alignment horizontal="left" wrapText="1" indent="1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 wrapText="1" indent="1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left" wrapText="1" indent="1"/>
      <protection locked="0"/>
    </xf>
    <xf numFmtId="3" fontId="6" fillId="0" borderId="46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5" fillId="2" borderId="91" xfId="0" applyFont="1" applyFill="1" applyBorder="1" applyAlignment="1" applyProtection="1">
      <alignment horizontal="center" vertical="center"/>
      <protection locked="0"/>
    </xf>
    <xf numFmtId="0" fontId="0" fillId="0" borderId="92" xfId="0" applyBorder="1" applyAlignment="1">
      <alignment horizontal="center" vertical="center"/>
    </xf>
    <xf numFmtId="0" fontId="30" fillId="2" borderId="89" xfId="0" applyFont="1" applyFill="1" applyBorder="1" applyAlignment="1" applyProtection="1">
      <alignment horizontal="left" wrapText="1" indent="1"/>
      <protection locked="0"/>
    </xf>
    <xf numFmtId="0" fontId="38" fillId="0" borderId="0" xfId="0" applyFont="1" applyAlignment="1">
      <alignment horizontal="left" wrapText="1" indent="1"/>
    </xf>
    <xf numFmtId="0" fontId="38" fillId="0" borderId="90" xfId="0" applyFont="1" applyBorder="1" applyAlignment="1">
      <alignment horizontal="left" wrapText="1" indent="1"/>
    </xf>
    <xf numFmtId="0" fontId="6" fillId="2" borderId="40" xfId="0" applyFont="1" applyFill="1" applyBorder="1" applyAlignment="1" applyProtection="1">
      <alignment horizontal="left" wrapText="1" indent="1"/>
      <protection locked="0"/>
    </xf>
    <xf numFmtId="0" fontId="5" fillId="2" borderId="79" xfId="0" applyFont="1" applyFill="1" applyBorder="1" applyAlignment="1" applyProtection="1">
      <alignment horizontal="left" indent="1"/>
      <protection locked="0"/>
    </xf>
    <xf numFmtId="0" fontId="5" fillId="2" borderId="85" xfId="0" applyFont="1" applyFill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5" fillId="0" borderId="10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6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3" fontId="5" fillId="0" borderId="2" xfId="0" applyNumberFormat="1" applyFont="1" applyBorder="1" applyAlignment="1">
      <alignment wrapText="1"/>
    </xf>
    <xf numFmtId="3" fontId="5" fillId="0" borderId="2" xfId="0" applyNumberFormat="1" applyFont="1" applyBorder="1" applyAlignment="1">
      <alignment horizontal="right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5" fillId="0" borderId="11" xfId="0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66" fontId="6" fillId="0" borderId="0" xfId="0" applyNumberFormat="1" applyFont="1" applyBorder="1" applyAlignment="1">
      <alignment horizontal="center" wrapText="1"/>
    </xf>
    <xf numFmtId="0" fontId="13" fillId="0" borderId="67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wrapText="1"/>
    </xf>
    <xf numFmtId="0" fontId="5" fillId="0" borderId="85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79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166" fontId="5" fillId="0" borderId="2" xfId="0" applyNumberFormat="1" applyFont="1" applyBorder="1" applyAlignment="1">
      <alignment horizontal="center" wrapText="1"/>
    </xf>
    <xf numFmtId="0" fontId="6" fillId="2" borderId="23" xfId="0" applyFont="1" applyFill="1" applyBorder="1" applyAlignment="1">
      <alignment horizontal="left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107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106" xfId="0" applyFont="1" applyBorder="1" applyAlignment="1">
      <alignment horizontal="center" wrapText="1"/>
    </xf>
    <xf numFmtId="0" fontId="5" fillId="0" borderId="105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108" xfId="0" applyFont="1" applyBorder="1" applyAlignment="1">
      <alignment horizontal="center" wrapText="1"/>
    </xf>
    <xf numFmtId="0" fontId="5" fillId="0" borderId="47" xfId="0" applyFont="1" applyBorder="1" applyAlignment="1">
      <alignment horizontal="center" wrapText="1"/>
    </xf>
    <xf numFmtId="0" fontId="5" fillId="0" borderId="109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3" fontId="5" fillId="0" borderId="23" xfId="0" applyNumberFormat="1" applyFont="1" applyBorder="1" applyAlignment="1">
      <alignment wrapText="1"/>
    </xf>
    <xf numFmtId="3" fontId="5" fillId="0" borderId="31" xfId="0" applyNumberFormat="1" applyFont="1" applyBorder="1" applyAlignment="1">
      <alignment wrapText="1"/>
    </xf>
    <xf numFmtId="3" fontId="5" fillId="0" borderId="34" xfId="0" applyNumberFormat="1" applyFont="1" applyBorder="1" applyAlignment="1">
      <alignment wrapText="1"/>
    </xf>
    <xf numFmtId="164" fontId="5" fillId="0" borderId="23" xfId="0" applyNumberFormat="1" applyFont="1" applyBorder="1" applyAlignment="1">
      <alignment horizontal="center" wrapText="1"/>
    </xf>
    <xf numFmtId="164" fontId="5" fillId="0" borderId="34" xfId="0" applyNumberFormat="1" applyFont="1" applyBorder="1" applyAlignment="1">
      <alignment horizontal="center" wrapText="1"/>
    </xf>
    <xf numFmtId="164" fontId="6" fillId="0" borderId="23" xfId="0" applyNumberFormat="1" applyFont="1" applyBorder="1" applyAlignment="1">
      <alignment horizontal="center" wrapText="1"/>
    </xf>
    <xf numFmtId="164" fontId="6" fillId="0" borderId="34" xfId="0" applyNumberFormat="1" applyFont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0" fillId="10" borderId="46" xfId="0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 wrapText="1"/>
    </xf>
    <xf numFmtId="0" fontId="42" fillId="0" borderId="0" xfId="0" applyFont="1" applyAlignment="1">
      <alignment horizontal="center"/>
    </xf>
    <xf numFmtId="0" fontId="6" fillId="2" borderId="2" xfId="0" applyFont="1" applyFill="1" applyBorder="1" applyAlignment="1">
      <alignment wrapText="1"/>
    </xf>
    <xf numFmtId="0" fontId="6" fillId="2" borderId="23" xfId="0" applyFont="1" applyFill="1" applyBorder="1" applyAlignment="1">
      <alignment wrapText="1"/>
    </xf>
    <xf numFmtId="0" fontId="51" fillId="9" borderId="46" xfId="0" applyFont="1" applyFill="1" applyBorder="1" applyAlignment="1">
      <alignment vertical="center" wrapText="1"/>
    </xf>
    <xf numFmtId="0" fontId="5" fillId="0" borderId="33" xfId="0" applyFont="1" applyBorder="1" applyAlignment="1"/>
    <xf numFmtId="0" fontId="5" fillId="0" borderId="46" xfId="0" applyFont="1" applyBorder="1" applyAlignment="1">
      <alignment horizontal="center" vertical="center" wrapText="1"/>
    </xf>
    <xf numFmtId="0" fontId="0" fillId="0" borderId="46" xfId="0" applyBorder="1" applyAlignment="1"/>
    <xf numFmtId="0" fontId="5" fillId="0" borderId="99" xfId="0" applyFont="1" applyBorder="1" applyAlignment="1">
      <alignment wrapText="1"/>
    </xf>
    <xf numFmtId="0" fontId="0" fillId="0" borderId="78" xfId="0" applyBorder="1" applyAlignment="1">
      <alignment wrapText="1"/>
    </xf>
    <xf numFmtId="0" fontId="0" fillId="0" borderId="80" xfId="0" applyBorder="1" applyAlignment="1">
      <alignment wrapText="1"/>
    </xf>
    <xf numFmtId="0" fontId="5" fillId="0" borderId="46" xfId="0" applyFont="1" applyBorder="1" applyAlignment="1">
      <alignment wrapText="1"/>
    </xf>
    <xf numFmtId="0" fontId="0" fillId="0" borderId="46" xfId="0" applyBorder="1" applyAlignment="1">
      <alignment wrapText="1"/>
    </xf>
    <xf numFmtId="0" fontId="5" fillId="0" borderId="33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3" fontId="5" fillId="0" borderId="23" xfId="0" applyNumberFormat="1" applyFont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 wrapText="1"/>
    </xf>
    <xf numFmtId="3" fontId="5" fillId="0" borderId="34" xfId="0" applyNumberFormat="1" applyFont="1" applyBorder="1" applyAlignment="1">
      <alignment horizontal="right" wrapText="1"/>
    </xf>
    <xf numFmtId="0" fontId="5" fillId="0" borderId="19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3" xfId="0" applyFont="1" applyBorder="1" applyAlignment="1"/>
    <xf numFmtId="0" fontId="5" fillId="0" borderId="31" xfId="0" applyFont="1" applyBorder="1" applyAlignment="1"/>
    <xf numFmtId="0" fontId="5" fillId="0" borderId="34" xfId="0" applyFont="1" applyBorder="1" applyAlignment="1"/>
    <xf numFmtId="0" fontId="5" fillId="0" borderId="2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/>
    <xf numFmtId="0" fontId="5" fillId="0" borderId="2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/>
    </xf>
    <xf numFmtId="0" fontId="5" fillId="0" borderId="102" xfId="0" applyFont="1" applyBorder="1" applyAlignment="1">
      <alignment horizontal="center"/>
    </xf>
    <xf numFmtId="0" fontId="6" fillId="2" borderId="23" xfId="0" applyFont="1" applyFill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3" fontId="6" fillId="2" borderId="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3" fontId="6" fillId="2" borderId="23" xfId="0" applyNumberFormat="1" applyFont="1" applyFill="1" applyBorder="1" applyAlignment="1">
      <alignment horizontal="right"/>
    </xf>
    <xf numFmtId="0" fontId="5" fillId="0" borderId="84" xfId="0" applyFont="1" applyBorder="1" applyAlignment="1">
      <alignment horizontal="center" wrapText="1"/>
    </xf>
    <xf numFmtId="0" fontId="5" fillId="0" borderId="83" xfId="0" applyFont="1" applyBorder="1" applyAlignment="1">
      <alignment horizontal="center" wrapText="1"/>
    </xf>
    <xf numFmtId="0" fontId="5" fillId="0" borderId="100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99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wrapText="1"/>
    </xf>
    <xf numFmtId="0" fontId="5" fillId="0" borderId="2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46" xfId="0" applyFont="1" applyBorder="1" applyAlignment="1">
      <alignment horizontal="center" wrapText="1"/>
    </xf>
    <xf numFmtId="3" fontId="5" fillId="0" borderId="34" xfId="0" applyNumberFormat="1" applyFont="1" applyBorder="1" applyAlignment="1">
      <alignment horizontal="right"/>
    </xf>
    <xf numFmtId="0" fontId="33" fillId="0" borderId="46" xfId="1" applyFont="1" applyBorder="1" applyAlignment="1">
      <alignment wrapText="1"/>
    </xf>
    <xf numFmtId="0" fontId="33" fillId="0" borderId="46" xfId="0" applyFont="1" applyBorder="1" applyAlignment="1">
      <alignment wrapTex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46" xfId="0" applyFont="1" applyBorder="1" applyAlignment="1">
      <alignment horizontal="justify" vertical="center"/>
    </xf>
    <xf numFmtId="0" fontId="33" fillId="0" borderId="46" xfId="0" applyFont="1" applyBorder="1" applyAlignment="1"/>
    <xf numFmtId="0" fontId="37" fillId="0" borderId="67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1" fillId="11" borderId="99" xfId="0" applyFont="1" applyFill="1" applyBorder="1" applyAlignment="1">
      <alignment horizontal="center"/>
    </xf>
    <xf numFmtId="0" fontId="31" fillId="11" borderId="78" xfId="0" applyFont="1" applyFill="1" applyBorder="1" applyAlignment="1">
      <alignment horizontal="center"/>
    </xf>
    <xf numFmtId="0" fontId="31" fillId="11" borderId="80" xfId="0" applyFont="1" applyFill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5" fillId="0" borderId="110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0" borderId="112" xfId="0" applyFont="1" applyBorder="1" applyAlignment="1">
      <alignment horizontal="center" wrapText="1"/>
    </xf>
    <xf numFmtId="0" fontId="5" fillId="0" borderId="112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 wrapText="1"/>
    </xf>
    <xf numFmtId="0" fontId="5" fillId="0" borderId="83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6" fillId="2" borderId="93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left"/>
    </xf>
    <xf numFmtId="0" fontId="30" fillId="7" borderId="23" xfId="0" applyFont="1" applyFill="1" applyBorder="1" applyAlignment="1">
      <alignment horizontal="center" wrapText="1"/>
    </xf>
    <xf numFmtId="0" fontId="0" fillId="7" borderId="31" xfId="0" applyFill="1" applyBorder="1" applyAlignment="1">
      <alignment horizontal="center" wrapText="1"/>
    </xf>
    <xf numFmtId="0" fontId="0" fillId="7" borderId="34" xfId="0" applyFill="1" applyBorder="1" applyAlignment="1">
      <alignment horizont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3" fontId="29" fillId="0" borderId="0" xfId="0" applyNumberFormat="1" applyFont="1" applyBorder="1" applyAlignment="1">
      <alignment horizontal="center" wrapText="1"/>
    </xf>
    <xf numFmtId="166" fontId="29" fillId="0" borderId="0" xfId="0" applyNumberFormat="1" applyFont="1" applyBorder="1" applyAlignment="1">
      <alignment horizontal="center" wrapText="1"/>
    </xf>
    <xf numFmtId="1" fontId="29" fillId="0" borderId="0" xfId="0" applyNumberFormat="1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166" fontId="31" fillId="0" borderId="0" xfId="0" applyNumberFormat="1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46" xfId="0" applyFont="1" applyBorder="1" applyAlignment="1">
      <alignment wrapText="1"/>
    </xf>
    <xf numFmtId="0" fontId="31" fillId="0" borderId="46" xfId="0" applyFont="1" applyBorder="1" applyAlignment="1"/>
    <xf numFmtId="0" fontId="38" fillId="0" borderId="33" xfId="0" applyFont="1" applyBorder="1" applyAlignment="1"/>
    <xf numFmtId="0" fontId="54" fillId="0" borderId="81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85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71" xfId="0" applyFont="1" applyBorder="1" applyAlignment="1">
      <alignment horizontal="center" vertical="center" wrapText="1"/>
    </xf>
    <xf numFmtId="3" fontId="40" fillId="17" borderId="79" xfId="0" applyNumberFormat="1" applyFont="1" applyFill="1" applyBorder="1" applyAlignment="1">
      <alignment horizontal="center" vertical="center" wrapText="1"/>
    </xf>
    <xf numFmtId="3" fontId="40" fillId="17" borderId="0" xfId="0" applyNumberFormat="1" applyFont="1" applyFill="1" applyBorder="1" applyAlignment="1">
      <alignment horizontal="center" vertical="center" wrapText="1"/>
    </xf>
    <xf numFmtId="3" fontId="40" fillId="17" borderId="85" xfId="0" applyNumberFormat="1" applyFont="1" applyFill="1" applyBorder="1" applyAlignment="1">
      <alignment horizontal="center" vertical="center" wrapText="1"/>
    </xf>
    <xf numFmtId="3" fontId="40" fillId="17" borderId="20" xfId="0" applyNumberFormat="1" applyFont="1" applyFill="1" applyBorder="1" applyAlignment="1">
      <alignment horizontal="center" vertical="center" wrapText="1"/>
    </xf>
    <xf numFmtId="3" fontId="40" fillId="17" borderId="11" xfId="0" applyNumberFormat="1" applyFont="1" applyFill="1" applyBorder="1" applyAlignment="1">
      <alignment horizontal="center" vertical="center" wrapText="1"/>
    </xf>
    <xf numFmtId="3" fontId="40" fillId="17" borderId="71" xfId="0" applyNumberFormat="1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40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wrapText="1"/>
    </xf>
    <xf numFmtId="3" fontId="30" fillId="0" borderId="0" xfId="0" applyNumberFormat="1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23" xfId="0" applyFont="1" applyFill="1" applyBorder="1" applyAlignment="1">
      <alignment horizontal="left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30" fillId="0" borderId="8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wrapText="1"/>
    </xf>
    <xf numFmtId="3" fontId="30" fillId="0" borderId="2" xfId="0" applyNumberFormat="1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30" fillId="0" borderId="3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46" xfId="0" applyFont="1" applyFill="1" applyBorder="1" applyAlignment="1">
      <alignment wrapText="1"/>
    </xf>
    <xf numFmtId="0" fontId="30" fillId="0" borderId="46" xfId="0" applyFont="1" applyBorder="1" applyAlignment="1">
      <alignment wrapText="1"/>
    </xf>
    <xf numFmtId="0" fontId="37" fillId="0" borderId="0" xfId="0" applyFont="1" applyBorder="1" applyAlignment="1">
      <alignment horizontal="center"/>
    </xf>
    <xf numFmtId="3" fontId="5" fillId="17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5" fillId="0" borderId="23" xfId="0" applyNumberFormat="1" applyFont="1" applyBorder="1" applyAlignment="1">
      <alignment horizontal="center" wrapText="1"/>
    </xf>
    <xf numFmtId="3" fontId="5" fillId="0" borderId="31" xfId="0" applyNumberFormat="1" applyFont="1" applyBorder="1" applyAlignment="1">
      <alignment horizontal="center" wrapText="1"/>
    </xf>
    <xf numFmtId="3" fontId="5" fillId="0" borderId="34" xfId="0" applyNumberFormat="1" applyFont="1" applyBorder="1" applyAlignment="1">
      <alignment horizontal="center" wrapText="1"/>
    </xf>
    <xf numFmtId="0" fontId="6" fillId="17" borderId="33" xfId="0" applyFont="1" applyFill="1" applyBorder="1" applyAlignment="1">
      <alignment horizontal="center" wrapText="1"/>
    </xf>
    <xf numFmtId="0" fontId="6" fillId="17" borderId="9" xfId="0" applyFont="1" applyFill="1" applyBorder="1" applyAlignment="1">
      <alignment horizontal="center" wrapText="1"/>
    </xf>
    <xf numFmtId="0" fontId="6" fillId="17" borderId="0" xfId="0" applyFont="1" applyFill="1" applyBorder="1" applyAlignment="1">
      <alignment horizontal="center" wrapText="1"/>
    </xf>
    <xf numFmtId="0" fontId="6" fillId="17" borderId="85" xfId="0" applyFont="1" applyFill="1" applyBorder="1" applyAlignment="1">
      <alignment horizontal="center" wrapText="1"/>
    </xf>
    <xf numFmtId="0" fontId="6" fillId="17" borderId="11" xfId="0" applyFont="1" applyFill="1" applyBorder="1" applyAlignment="1">
      <alignment horizontal="center" wrapText="1"/>
    </xf>
    <xf numFmtId="0" fontId="6" fillId="17" borderId="71" xfId="0" applyFont="1" applyFill="1" applyBorder="1" applyAlignment="1">
      <alignment horizontal="center" wrapText="1"/>
    </xf>
    <xf numFmtId="11" fontId="21" fillId="0" borderId="2" xfId="0" applyNumberFormat="1" applyFont="1" applyBorder="1" applyAlignment="1">
      <alignment horizontal="center" vertical="center" wrapText="1"/>
    </xf>
    <xf numFmtId="11" fontId="21" fillId="0" borderId="2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32" fillId="0" borderId="0" xfId="0" applyFont="1" applyBorder="1" applyAlignment="1">
      <alignment horizontal="left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3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2" borderId="98" xfId="0" applyFont="1" applyFill="1" applyBorder="1" applyAlignment="1" applyProtection="1">
      <alignment horizontal="left"/>
      <protection locked="0"/>
    </xf>
    <xf numFmtId="3" fontId="5" fillId="0" borderId="2" xfId="0" applyNumberFormat="1" applyFont="1" applyBorder="1" applyAlignment="1" applyProtection="1">
      <alignment horizontal="right"/>
      <protection locked="0"/>
    </xf>
    <xf numFmtId="0" fontId="5" fillId="2" borderId="40" xfId="0" applyFont="1" applyFill="1" applyBorder="1" applyAlignment="1">
      <alignment horizontal="left" vertical="center" wrapText="1" indent="1"/>
    </xf>
    <xf numFmtId="3" fontId="6" fillId="0" borderId="2" xfId="0" applyNumberFormat="1" applyFont="1" applyBorder="1" applyAlignment="1">
      <alignment horizontal="right"/>
    </xf>
    <xf numFmtId="0" fontId="6" fillId="2" borderId="98" xfId="0" applyFont="1" applyFill="1" applyBorder="1" applyAlignment="1" applyProtection="1">
      <alignment horizontal="left" wrapText="1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3" fontId="5" fillId="0" borderId="101" xfId="0" applyNumberFormat="1" applyFont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3" fontId="5" fillId="0" borderId="45" xfId="0" applyNumberFormat="1" applyFont="1" applyBorder="1" applyAlignment="1" applyProtection="1">
      <alignment horizontal="right"/>
      <protection locked="0"/>
    </xf>
    <xf numFmtId="3" fontId="6" fillId="0" borderId="25" xfId="0" applyNumberFormat="1" applyFont="1" applyBorder="1" applyAlignment="1">
      <alignment horizontal="right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0" applyNumberFormat="1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indent="2"/>
    </xf>
    <xf numFmtId="0" fontId="29" fillId="0" borderId="0" xfId="0" applyFont="1" applyBorder="1" applyAlignment="1">
      <alignment horizontal="center"/>
    </xf>
    <xf numFmtId="3" fontId="30" fillId="0" borderId="0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0" fillId="0" borderId="33" xfId="0" applyFont="1" applyBorder="1" applyAlignment="1"/>
    <xf numFmtId="166" fontId="29" fillId="0" borderId="0" xfId="0" applyNumberFormat="1" applyFont="1" applyBorder="1" applyAlignment="1">
      <alignment horizontal="left"/>
    </xf>
    <xf numFmtId="3" fontId="29" fillId="0" borderId="0" xfId="0" applyNumberFormat="1" applyFont="1" applyBorder="1" applyAlignment="1">
      <alignment horizontal="left"/>
    </xf>
    <xf numFmtId="0" fontId="29" fillId="2" borderId="2" xfId="0" applyFont="1" applyFill="1" applyBorder="1" applyAlignment="1">
      <alignment wrapText="1"/>
    </xf>
    <xf numFmtId="3" fontId="36" fillId="0" borderId="0" xfId="0" applyNumberFormat="1" applyFont="1" applyBorder="1" applyAlignment="1">
      <alignment horizontal="center"/>
    </xf>
    <xf numFmtId="3" fontId="5" fillId="0" borderId="99" xfId="0" applyNumberFormat="1" applyFont="1" applyBorder="1" applyAlignment="1">
      <alignment horizontal="center" wrapText="1"/>
    </xf>
    <xf numFmtId="3" fontId="5" fillId="0" borderId="80" xfId="0" applyNumberFormat="1" applyFont="1" applyBorder="1" applyAlignment="1">
      <alignment horizontal="center" wrapText="1"/>
    </xf>
    <xf numFmtId="0" fontId="5" fillId="17" borderId="2" xfId="0" applyNumberFormat="1" applyFont="1" applyFill="1" applyBorder="1" applyAlignment="1">
      <alignment horizontal="center" wrapText="1"/>
    </xf>
    <xf numFmtId="0" fontId="5" fillId="17" borderId="26" xfId="0" applyNumberFormat="1" applyFont="1" applyFill="1" applyBorder="1" applyAlignment="1">
      <alignment horizontal="center" wrapText="1"/>
    </xf>
    <xf numFmtId="0" fontId="5" fillId="17" borderId="33" xfId="0" applyNumberFormat="1" applyFont="1" applyFill="1" applyBorder="1" applyAlignment="1">
      <alignment horizontal="center" wrapText="1"/>
    </xf>
    <xf numFmtId="0" fontId="5" fillId="17" borderId="114" xfId="0" applyNumberFormat="1" applyFont="1" applyFill="1" applyBorder="1" applyAlignment="1">
      <alignment horizontal="center" wrapText="1"/>
    </xf>
    <xf numFmtId="0" fontId="5" fillId="17" borderId="79" xfId="0" applyNumberFormat="1" applyFont="1" applyFill="1" applyBorder="1" applyAlignment="1">
      <alignment horizontal="center" wrapText="1"/>
    </xf>
    <xf numFmtId="0" fontId="5" fillId="17" borderId="0" xfId="0" applyNumberFormat="1" applyFont="1" applyFill="1" applyBorder="1" applyAlignment="1">
      <alignment horizontal="center" wrapText="1"/>
    </xf>
    <xf numFmtId="0" fontId="5" fillId="17" borderId="81" xfId="0" applyNumberFormat="1" applyFont="1" applyFill="1" applyBorder="1" applyAlignment="1">
      <alignment horizontal="center" wrapText="1"/>
    </xf>
    <xf numFmtId="0" fontId="5" fillId="17" borderId="20" xfId="0" applyNumberFormat="1" applyFont="1" applyFill="1" applyBorder="1" applyAlignment="1">
      <alignment horizontal="center" wrapText="1"/>
    </xf>
    <xf numFmtId="0" fontId="5" fillId="17" borderId="11" xfId="0" applyNumberFormat="1" applyFont="1" applyFill="1" applyBorder="1" applyAlignment="1">
      <alignment horizontal="center" wrapText="1"/>
    </xf>
    <xf numFmtId="0" fontId="5" fillId="17" borderId="115" xfId="0" applyNumberFormat="1" applyFont="1" applyFill="1" applyBorder="1" applyAlignment="1">
      <alignment horizont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3" xfId="0" applyNumberFormat="1" applyFont="1" applyFill="1" applyBorder="1" applyAlignment="1">
      <alignment horizontal="center" wrapText="1"/>
    </xf>
    <xf numFmtId="3" fontId="6" fillId="2" borderId="46" xfId="0" applyNumberFormat="1" applyFont="1" applyFill="1" applyBorder="1" applyAlignment="1">
      <alignment horizontal="center" wrapText="1"/>
    </xf>
    <xf numFmtId="3" fontId="5" fillId="17" borderId="46" xfId="0" applyNumberFormat="1" applyFont="1" applyFill="1" applyBorder="1" applyAlignment="1">
      <alignment horizontal="center" wrapText="1"/>
    </xf>
    <xf numFmtId="0" fontId="39" fillId="0" borderId="46" xfId="0" applyFont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/>
    </xf>
    <xf numFmtId="0" fontId="23" fillId="0" borderId="99" xfId="0" applyFont="1" applyBorder="1" applyAlignment="1">
      <alignment vertical="top" wrapText="1"/>
    </xf>
    <xf numFmtId="0" fontId="23" fillId="0" borderId="78" xfId="0" applyFont="1" applyBorder="1" applyAlignment="1">
      <alignment vertical="top" wrapText="1"/>
    </xf>
    <xf numFmtId="0" fontId="23" fillId="0" borderId="80" xfId="0" applyFont="1" applyBorder="1" applyAlignment="1">
      <alignment vertical="top" wrapText="1"/>
    </xf>
    <xf numFmtId="0" fontId="21" fillId="0" borderId="46" xfId="0" applyFont="1" applyBorder="1" applyAlignment="1">
      <alignment wrapText="1"/>
    </xf>
    <xf numFmtId="0" fontId="21" fillId="0" borderId="9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9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wrapText="1"/>
    </xf>
    <xf numFmtId="0" fontId="31" fillId="0" borderId="2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5" fillId="0" borderId="23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14" fillId="0" borderId="23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3" fontId="15" fillId="0" borderId="2" xfId="0" applyNumberFormat="1" applyFont="1" applyBorder="1" applyAlignment="1">
      <alignment horizontal="right" wrapText="1"/>
    </xf>
    <xf numFmtId="3" fontId="14" fillId="0" borderId="23" xfId="0" applyNumberFormat="1" applyFont="1" applyBorder="1" applyAlignment="1">
      <alignment horizontal="right" wrapText="1"/>
    </xf>
    <xf numFmtId="0" fontId="0" fillId="0" borderId="31" xfId="0" applyBorder="1" applyAlignment="1">
      <alignment horizontal="right" wrapText="1"/>
    </xf>
    <xf numFmtId="0" fontId="0" fillId="0" borderId="34" xfId="0" applyBorder="1" applyAlignment="1">
      <alignment horizontal="right" wrapText="1"/>
    </xf>
    <xf numFmtId="0" fontId="14" fillId="0" borderId="26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79" xfId="0" applyFont="1" applyBorder="1" applyAlignment="1">
      <alignment horizontal="center" vertical="top" wrapText="1"/>
    </xf>
    <xf numFmtId="0" fontId="14" fillId="0" borderId="85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7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wrapText="1"/>
    </xf>
    <xf numFmtId="3" fontId="6" fillId="2" borderId="127" xfId="0" applyNumberFormat="1" applyFont="1" applyFill="1" applyBorder="1" applyAlignment="1">
      <alignment horizontal="right" wrapText="1"/>
    </xf>
    <xf numFmtId="3" fontId="6" fillId="2" borderId="128" xfId="0" applyNumberFormat="1" applyFont="1" applyFill="1" applyBorder="1" applyAlignment="1">
      <alignment horizontal="right" wrapText="1"/>
    </xf>
    <xf numFmtId="3" fontId="6" fillId="2" borderId="129" xfId="0" applyNumberFormat="1" applyFont="1" applyFill="1" applyBorder="1" applyAlignment="1">
      <alignment horizontal="right" wrapText="1"/>
    </xf>
    <xf numFmtId="3" fontId="6" fillId="2" borderId="80" xfId="0" applyNumberFormat="1" applyFont="1" applyFill="1" applyBorder="1" applyAlignment="1">
      <alignment horizontal="center" wrapText="1"/>
    </xf>
    <xf numFmtId="3" fontId="6" fillId="2" borderId="23" xfId="0" applyNumberFormat="1" applyFont="1" applyFill="1" applyBorder="1" applyAlignment="1">
      <alignment horizontal="center" wrapText="1"/>
    </xf>
    <xf numFmtId="3" fontId="6" fillId="2" borderId="31" xfId="0" applyNumberFormat="1" applyFont="1" applyFill="1" applyBorder="1" applyAlignment="1">
      <alignment horizontal="center" wrapText="1"/>
    </xf>
    <xf numFmtId="3" fontId="6" fillId="2" borderId="116" xfId="0" applyNumberFormat="1" applyFont="1" applyFill="1" applyBorder="1" applyAlignment="1">
      <alignment horizontal="center" wrapText="1"/>
    </xf>
    <xf numFmtId="0" fontId="29" fillId="2" borderId="23" xfId="0" applyFont="1" applyFill="1" applyBorder="1" applyAlignment="1">
      <alignment horizontal="center" wrapText="1"/>
    </xf>
    <xf numFmtId="166" fontId="29" fillId="0" borderId="0" xfId="0" applyNumberFormat="1" applyFont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wrapText="1"/>
    </xf>
    <xf numFmtId="0" fontId="29" fillId="2" borderId="34" xfId="0" applyFont="1" applyFill="1" applyBorder="1" applyAlignment="1">
      <alignment horizontal="center" wrapText="1"/>
    </xf>
    <xf numFmtId="0" fontId="29" fillId="2" borderId="23" xfId="0" applyFont="1" applyFill="1" applyBorder="1" applyAlignment="1">
      <alignment horizontal="left"/>
    </xf>
    <xf numFmtId="0" fontId="29" fillId="0" borderId="2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9" fillId="0" borderId="79" xfId="0" applyFont="1" applyBorder="1" applyAlignment="1">
      <alignment horizontal="center"/>
    </xf>
    <xf numFmtId="0" fontId="29" fillId="0" borderId="85" xfId="0" applyFont="1" applyBorder="1" applyAlignment="1">
      <alignment horizontal="center"/>
    </xf>
    <xf numFmtId="0" fontId="41" fillId="2" borderId="34" xfId="0" applyFont="1" applyFill="1" applyBorder="1" applyAlignment="1">
      <alignment wrapText="1"/>
    </xf>
    <xf numFmtId="0" fontId="29" fillId="0" borderId="14" xfId="0" applyFont="1" applyBorder="1" applyAlignment="1">
      <alignment horizontal="center" wrapText="1"/>
    </xf>
    <xf numFmtId="0" fontId="30" fillId="0" borderId="33" xfId="0" applyFont="1" applyBorder="1" applyAlignment="1">
      <alignment horizontal="center"/>
    </xf>
    <xf numFmtId="0" fontId="29" fillId="0" borderId="37" xfId="0" applyFont="1" applyFill="1" applyBorder="1" applyAlignment="1">
      <alignment horizontal="justify" vertical="center" wrapText="1"/>
    </xf>
    <xf numFmtId="0" fontId="29" fillId="0" borderId="38" xfId="0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justify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3" fontId="5" fillId="0" borderId="23" xfId="0" applyNumberFormat="1" applyFont="1" applyFill="1" applyBorder="1" applyAlignment="1">
      <alignment wrapText="1"/>
    </xf>
    <xf numFmtId="3" fontId="0" fillId="0" borderId="31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right" wrapText="1"/>
    </xf>
    <xf numFmtId="3" fontId="0" fillId="0" borderId="31" xfId="0" applyNumberFormat="1" applyBorder="1" applyAlignment="1">
      <alignment horizontal="right" wrapText="1"/>
    </xf>
    <xf numFmtId="3" fontId="0" fillId="0" borderId="34" xfId="0" applyNumberFormat="1" applyBorder="1" applyAlignment="1">
      <alignment horizontal="right" wrapText="1"/>
    </xf>
    <xf numFmtId="3" fontId="11" fillId="0" borderId="0" xfId="0" applyNumberFormat="1" applyFont="1" applyFill="1" applyBorder="1" applyAlignment="1">
      <alignment horizontal="center" wrapText="1"/>
    </xf>
    <xf numFmtId="3" fontId="0" fillId="0" borderId="46" xfId="0" applyNumberFormat="1" applyBorder="1" applyAlignment="1">
      <alignment horizontal="center" wrapText="1"/>
    </xf>
    <xf numFmtId="0" fontId="6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wrapText="1"/>
    </xf>
    <xf numFmtId="3" fontId="6" fillId="0" borderId="2" xfId="0" applyNumberFormat="1" applyFont="1" applyFill="1" applyBorder="1" applyAlignment="1">
      <alignment horizontal="right" wrapText="1"/>
    </xf>
    <xf numFmtId="0" fontId="0" fillId="13" borderId="105" xfId="0" applyFill="1" applyBorder="1" applyAlignment="1">
      <alignment wrapText="1"/>
    </xf>
    <xf numFmtId="0" fontId="0" fillId="13" borderId="0" xfId="0" applyFill="1" applyBorder="1" applyAlignment="1">
      <alignment wrapText="1"/>
    </xf>
    <xf numFmtId="0" fontId="0" fillId="13" borderId="81" xfId="0" applyFill="1" applyBorder="1" applyAlignment="1">
      <alignment wrapText="1"/>
    </xf>
    <xf numFmtId="0" fontId="53" fillId="14" borderId="0" xfId="0" applyFont="1" applyFill="1" applyBorder="1" applyAlignment="1">
      <alignment wrapText="1"/>
    </xf>
    <xf numFmtId="0" fontId="53" fillId="14" borderId="81" xfId="0" applyFont="1" applyFill="1" applyBorder="1" applyAlignment="1">
      <alignment wrapText="1"/>
    </xf>
    <xf numFmtId="0" fontId="0" fillId="0" borderId="99" xfId="0" applyFill="1" applyBorder="1" applyAlignment="1"/>
    <xf numFmtId="0" fontId="0" fillId="0" borderId="78" xfId="0" applyFill="1" applyBorder="1" applyAlignment="1"/>
    <xf numFmtId="0" fontId="0" fillId="13" borderId="0" xfId="0" applyFill="1" applyBorder="1" applyAlignment="1"/>
    <xf numFmtId="0" fontId="53" fillId="14" borderId="0" xfId="0" applyFont="1" applyFill="1" applyBorder="1" applyAlignment="1"/>
    <xf numFmtId="0" fontId="31" fillId="14" borderId="0" xfId="0" applyFont="1" applyFill="1" applyBorder="1" applyAlignment="1"/>
    <xf numFmtId="0" fontId="31" fillId="14" borderId="81" xfId="0" applyFont="1" applyFill="1" applyBorder="1" applyAlignment="1"/>
    <xf numFmtId="0" fontId="0" fillId="0" borderId="0" xfId="0" applyBorder="1" applyAlignment="1">
      <alignment wrapText="1"/>
    </xf>
    <xf numFmtId="0" fontId="0" fillId="0" borderId="81" xfId="0" applyBorder="1" applyAlignment="1">
      <alignment wrapText="1"/>
    </xf>
    <xf numFmtId="0" fontId="0" fillId="0" borderId="0" xfId="0" applyFill="1" applyBorder="1" applyAlignment="1"/>
    <xf numFmtId="0" fontId="31" fillId="13" borderId="0" xfId="0" applyFont="1" applyFill="1" applyBorder="1" applyAlignment="1">
      <alignment wrapText="1"/>
    </xf>
    <xf numFmtId="167" fontId="0" fillId="6" borderId="88" xfId="0" applyNumberFormat="1" applyFill="1" applyBorder="1" applyAlignment="1"/>
    <xf numFmtId="167" fontId="0" fillId="6" borderId="66" xfId="0" applyNumberFormat="1" applyFill="1" applyBorder="1" applyAlignment="1"/>
    <xf numFmtId="166" fontId="0" fillId="0" borderId="88" xfId="0" applyNumberFormat="1" applyBorder="1" applyAlignment="1"/>
    <xf numFmtId="166" fontId="0" fillId="0" borderId="64" xfId="0" applyNumberFormat="1" applyBorder="1" applyAlignment="1"/>
    <xf numFmtId="166" fontId="0" fillId="0" borderId="66" xfId="0" applyNumberFormat="1" applyBorder="1" applyAlignment="1"/>
    <xf numFmtId="0" fontId="31" fillId="13" borderId="0" xfId="0" applyFont="1" applyFill="1" applyAlignment="1"/>
    <xf numFmtId="0" fontId="31" fillId="13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166" fontId="38" fillId="0" borderId="88" xfId="0" applyNumberFormat="1" applyFont="1" applyFill="1" applyBorder="1" applyAlignment="1"/>
    <xf numFmtId="166" fontId="38" fillId="0" borderId="66" xfId="0" applyNumberFormat="1" applyFont="1" applyFill="1" applyBorder="1" applyAlignment="1"/>
    <xf numFmtId="0" fontId="38" fillId="0" borderId="88" xfId="0" applyFont="1" applyFill="1" applyBorder="1" applyAlignment="1"/>
    <xf numFmtId="0" fontId="38" fillId="0" borderId="66" xfId="0" applyFont="1" applyFill="1" applyBorder="1" applyAlignment="1"/>
    <xf numFmtId="0" fontId="29" fillId="0" borderId="99" xfId="0" applyFont="1" applyFill="1" applyBorder="1" applyAlignment="1">
      <alignment horizontal="center"/>
    </xf>
    <xf numFmtId="0" fontId="29" fillId="0" borderId="8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8" fillId="0" borderId="0" xfId="0" applyFont="1" applyFill="1" applyAlignment="1"/>
    <xf numFmtId="0" fontId="29" fillId="0" borderId="99" xfId="0" applyFont="1" applyFill="1" applyBorder="1" applyAlignment="1">
      <alignment horizontal="center" vertical="center" wrapText="1"/>
    </xf>
    <xf numFmtId="0" fontId="29" fillId="0" borderId="8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29" fillId="0" borderId="67" xfId="0" applyFont="1" applyFill="1" applyBorder="1" applyAlignment="1">
      <alignment horizontal="center" vertical="center"/>
    </xf>
    <xf numFmtId="0" fontId="29" fillId="0" borderId="106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/>
    </xf>
    <xf numFmtId="0" fontId="21" fillId="0" borderId="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wrapText="1"/>
    </xf>
    <xf numFmtId="0" fontId="24" fillId="0" borderId="27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3" fillId="2" borderId="5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wrapText="1"/>
    </xf>
    <xf numFmtId="0" fontId="23" fillId="0" borderId="117" xfId="0" applyFont="1" applyBorder="1" applyAlignment="1">
      <alignment horizontal="left" wrapText="1"/>
    </xf>
    <xf numFmtId="0" fontId="24" fillId="0" borderId="117" xfId="0" applyFont="1" applyBorder="1" applyAlignment="1">
      <alignment horizontal="left"/>
    </xf>
    <xf numFmtId="0" fontId="23" fillId="0" borderId="24" xfId="0" applyFont="1" applyBorder="1" applyAlignment="1">
      <alignment horizontal="left" wrapText="1"/>
    </xf>
    <xf numFmtId="0" fontId="24" fillId="0" borderId="24" xfId="0" applyFont="1" applyBorder="1" applyAlignment="1">
      <alignment horizontal="left"/>
    </xf>
    <xf numFmtId="0" fontId="26" fillId="2" borderId="5" xfId="0" applyFont="1" applyFill="1" applyBorder="1" applyAlignment="1">
      <alignment horizontal="left" vertical="top" wrapText="1"/>
    </xf>
    <xf numFmtId="0" fontId="21" fillId="0" borderId="29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/>
    </xf>
    <xf numFmtId="0" fontId="24" fillId="0" borderId="24" xfId="0" applyFont="1" applyBorder="1" applyAlignment="1">
      <alignment horizontal="left" wrapText="1"/>
    </xf>
    <xf numFmtId="0" fontId="24" fillId="0" borderId="27" xfId="0" applyFont="1" applyBorder="1" applyAlignment="1">
      <alignment horizontal="left" wrapText="1"/>
    </xf>
    <xf numFmtId="0" fontId="26" fillId="0" borderId="5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wrapText="1"/>
    </xf>
    <xf numFmtId="0" fontId="23" fillId="0" borderId="11" xfId="0" applyFont="1" applyBorder="1" applyAlignment="1">
      <alignment horizontal="left"/>
    </xf>
    <xf numFmtId="0" fontId="23" fillId="0" borderId="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1" xfId="0" applyFont="1" applyBorder="1" applyAlignment="1">
      <alignment wrapText="1"/>
    </xf>
    <xf numFmtId="0" fontId="23" fillId="0" borderId="1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left" wrapText="1"/>
    </xf>
    <xf numFmtId="0" fontId="23" fillId="0" borderId="31" xfId="0" applyFont="1" applyBorder="1" applyAlignment="1">
      <alignment horizontal="left"/>
    </xf>
    <xf numFmtId="0" fontId="23" fillId="0" borderId="11" xfId="0" applyFont="1" applyBorder="1" applyAlignment="1">
      <alignment horizontal="center" wrapText="1"/>
    </xf>
    <xf numFmtId="166" fontId="23" fillId="0" borderId="31" xfId="0" applyNumberFormat="1" applyFont="1" applyBorder="1" applyAlignment="1">
      <alignment horizontal="center" wrapText="1"/>
    </xf>
    <xf numFmtId="0" fontId="5" fillId="2" borderId="102" xfId="0" applyFont="1" applyFill="1" applyBorder="1" applyAlignment="1">
      <alignment horizontal="center" wrapText="1"/>
    </xf>
    <xf numFmtId="0" fontId="5" fillId="2" borderId="104" xfId="0" applyFont="1" applyFill="1" applyBorder="1" applyAlignment="1">
      <alignment horizontal="center" wrapText="1"/>
    </xf>
    <xf numFmtId="0" fontId="5" fillId="2" borderId="103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3" fontId="6" fillId="0" borderId="23" xfId="0" applyNumberFormat="1" applyFont="1" applyFill="1" applyBorder="1" applyAlignment="1">
      <alignment horizontal="center"/>
    </xf>
    <xf numFmtId="3" fontId="6" fillId="0" borderId="34" xfId="0" applyNumberFormat="1" applyFont="1" applyFill="1" applyBorder="1" applyAlignment="1">
      <alignment horizontal="center"/>
    </xf>
    <xf numFmtId="3" fontId="5" fillId="2" borderId="102" xfId="0" applyNumberFormat="1" applyFont="1" applyFill="1" applyBorder="1" applyAlignment="1">
      <alignment horizontal="center" wrapText="1"/>
    </xf>
    <xf numFmtId="3" fontId="5" fillId="2" borderId="103" xfId="0" applyNumberFormat="1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left" wrapText="1"/>
    </xf>
    <xf numFmtId="0" fontId="5" fillId="2" borderId="31" xfId="0" applyFont="1" applyFill="1" applyBorder="1" applyAlignment="1">
      <alignment horizontal="left" wrapText="1"/>
    </xf>
    <xf numFmtId="0" fontId="5" fillId="2" borderId="34" xfId="0" applyFont="1" applyFill="1" applyBorder="1" applyAlignment="1">
      <alignment horizontal="left" wrapText="1"/>
    </xf>
    <xf numFmtId="3" fontId="6" fillId="0" borderId="23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4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67" xfId="0" applyFont="1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9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28" fillId="0" borderId="19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left" vertical="center"/>
    </xf>
    <xf numFmtId="0" fontId="21" fillId="0" borderId="11" xfId="0" applyFont="1" applyBorder="1"/>
    <xf numFmtId="3" fontId="21" fillId="0" borderId="11" xfId="0" applyNumberFormat="1" applyFont="1" applyBorder="1"/>
    <xf numFmtId="0" fontId="21" fillId="0" borderId="0" xfId="0" applyFont="1" applyBorder="1" applyAlignment="1">
      <alignment horizontal="left"/>
    </xf>
    <xf numFmtId="0" fontId="21" fillId="0" borderId="2" xfId="0" applyFont="1" applyBorder="1"/>
    <xf numFmtId="0" fontId="21" fillId="0" borderId="2" xfId="0" applyFont="1" applyBorder="1" applyAlignment="1">
      <alignment horizontal="left" indent="3"/>
    </xf>
    <xf numFmtId="0" fontId="21" fillId="0" borderId="25" xfId="0" applyFont="1" applyBorder="1"/>
    <xf numFmtId="0" fontId="26" fillId="2" borderId="5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21" fillId="0" borderId="19" xfId="0" applyFont="1" applyBorder="1"/>
    <xf numFmtId="0" fontId="24" fillId="0" borderId="2" xfId="0" applyFont="1" applyBorder="1" applyAlignment="1">
      <alignment horizontal="left" vertical="top" wrapText="1" indent="3"/>
    </xf>
    <xf numFmtId="0" fontId="21" fillId="0" borderId="25" xfId="0" applyFont="1" applyBorder="1" applyAlignment="1">
      <alignment horizontal="left"/>
    </xf>
    <xf numFmtId="0" fontId="23" fillId="2" borderId="5" xfId="0" applyFont="1" applyFill="1" applyBorder="1" applyAlignment="1">
      <alignment vertical="center" wrapText="1"/>
    </xf>
    <xf numFmtId="0" fontId="23" fillId="0" borderId="40" xfId="0" applyFont="1" applyBorder="1" applyAlignment="1">
      <alignment horizontal="center" vertical="center"/>
    </xf>
    <xf numFmtId="0" fontId="24" fillId="0" borderId="2" xfId="0" applyFont="1" applyBorder="1" applyAlignment="1">
      <alignment horizontal="left" wrapText="1" indent="3"/>
    </xf>
    <xf numFmtId="0" fontId="21" fillId="0" borderId="25" xfId="0" applyFont="1" applyBorder="1" applyAlignment="1">
      <alignment horizontal="left" indent="3"/>
    </xf>
    <xf numFmtId="0" fontId="23" fillId="0" borderId="5" xfId="0" applyFont="1" applyFill="1" applyBorder="1" applyAlignment="1">
      <alignment wrapText="1"/>
    </xf>
    <xf numFmtId="0" fontId="2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wrapText="1"/>
    </xf>
    <xf numFmtId="0" fontId="23" fillId="5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24" fillId="0" borderId="43" xfId="0" applyFont="1" applyBorder="1" applyAlignment="1">
      <alignment horizontal="left" wrapText="1"/>
    </xf>
    <xf numFmtId="0" fontId="24" fillId="0" borderId="24" xfId="0" applyFont="1" applyBorder="1" applyAlignment="1">
      <alignment horizontal="left" vertical="top" wrapText="1" indent="2"/>
    </xf>
    <xf numFmtId="0" fontId="24" fillId="0" borderId="117" xfId="0" applyFont="1" applyBorder="1" applyAlignment="1">
      <alignment horizontal="left" vertical="top" wrapText="1" indent="2"/>
    </xf>
    <xf numFmtId="0" fontId="26" fillId="0" borderId="24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 indent="1"/>
    </xf>
    <xf numFmtId="0" fontId="26" fillId="0" borderId="24" xfId="0" applyFont="1" applyBorder="1" applyAlignment="1">
      <alignment vertical="top" wrapText="1"/>
    </xf>
    <xf numFmtId="0" fontId="21" fillId="0" borderId="24" xfId="0" applyFont="1" applyBorder="1" applyAlignment="1">
      <alignment wrapText="1"/>
    </xf>
    <xf numFmtId="0" fontId="21" fillId="0" borderId="24" xfId="0" applyFont="1" applyBorder="1" applyAlignment="1">
      <alignment horizontal="left" wrapText="1" indent="3"/>
    </xf>
    <xf numFmtId="0" fontId="23" fillId="2" borderId="5" xfId="0" applyFont="1" applyFill="1" applyBorder="1" applyAlignment="1">
      <alignment wrapText="1"/>
    </xf>
    <xf numFmtId="0" fontId="21" fillId="0" borderId="117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5" fillId="0" borderId="118" xfId="0" applyFont="1" applyBorder="1" applyAlignment="1">
      <alignment wrapText="1"/>
    </xf>
    <xf numFmtId="49" fontId="23" fillId="0" borderId="119" xfId="0" applyNumberFormat="1" applyFont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/>
    </xf>
    <xf numFmtId="3" fontId="23" fillId="0" borderId="119" xfId="0" applyNumberFormat="1" applyFont="1" applyBorder="1" applyAlignment="1">
      <alignment horizontal="center" vertical="center" wrapText="1"/>
    </xf>
    <xf numFmtId="3" fontId="23" fillId="0" borderId="12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right"/>
    </xf>
    <xf numFmtId="0" fontId="23" fillId="5" borderId="0" xfId="0" applyFont="1" applyFill="1" applyBorder="1" applyAlignment="1">
      <alignment horizontal="center" vertical="top" wrapText="1"/>
    </xf>
    <xf numFmtId="0" fontId="6" fillId="0" borderId="33" xfId="0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 vertical="center" wrapText="1"/>
    </xf>
    <xf numFmtId="3" fontId="5" fillId="0" borderId="46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6</xdr:col>
      <xdr:colOff>295275</xdr:colOff>
      <xdr:row>2</xdr:row>
      <xdr:rowOff>1136506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8" y="1363807"/>
          <a:ext cx="2676525" cy="113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355</xdr:row>
      <xdr:rowOff>76200</xdr:rowOff>
    </xdr:from>
    <xdr:to>
      <xdr:col>21</xdr:col>
      <xdr:colOff>142875</xdr:colOff>
      <xdr:row>362</xdr:row>
      <xdr:rowOff>28575</xdr:rowOff>
    </xdr:to>
    <xdr:sp macro="" textlink="">
      <xdr:nvSpPr>
        <xdr:cNvPr id="2941" name="Oval 1"/>
        <xdr:cNvSpPr>
          <a:spLocks noChangeArrowheads="1"/>
        </xdr:cNvSpPr>
      </xdr:nvSpPr>
      <xdr:spPr bwMode="auto">
        <a:xfrm>
          <a:off x="5610225" y="72771000"/>
          <a:ext cx="1590675" cy="14763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161925</xdr:colOff>
      <xdr:row>0</xdr:row>
      <xdr:rowOff>904875</xdr:rowOff>
    </xdr:to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10</xdr:col>
      <xdr:colOff>352425</xdr:colOff>
      <xdr:row>8</xdr:row>
      <xdr:rowOff>2721</xdr:rowOff>
    </xdr:to>
    <xdr:pic>
      <xdr:nvPicPr>
        <xdr:cNvPr id="69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267075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123825</xdr:colOff>
      <xdr:row>7</xdr:row>
      <xdr:rowOff>57150</xdr:rowOff>
    </xdr:to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133350</xdr:colOff>
      <xdr:row>4</xdr:row>
      <xdr:rowOff>152400</xdr:rowOff>
    </xdr:to>
    <xdr:pic>
      <xdr:nvPicPr>
        <xdr:cNvPr id="8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7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</xdr:colOff>
      <xdr:row>6</xdr:row>
      <xdr:rowOff>190500</xdr:rowOff>
    </xdr:to>
    <xdr:pic>
      <xdr:nvPicPr>
        <xdr:cNvPr id="9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9</xdr:col>
      <xdr:colOff>285750</xdr:colOff>
      <xdr:row>8</xdr:row>
      <xdr:rowOff>95250</xdr:rowOff>
    </xdr:to>
    <xdr:pic>
      <xdr:nvPicPr>
        <xdr:cNvPr id="10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2752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13</xdr:col>
      <xdr:colOff>75767</xdr:colOff>
      <xdr:row>10</xdr:row>
      <xdr:rowOff>23112</xdr:rowOff>
    </xdr:to>
    <xdr:pic>
      <xdr:nvPicPr>
        <xdr:cNvPr id="1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3780993" cy="1581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</xdr:colOff>
      <xdr:row>7</xdr:row>
      <xdr:rowOff>66675</xdr:rowOff>
    </xdr:to>
    <xdr:pic>
      <xdr:nvPicPr>
        <xdr:cNvPr id="13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03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171450</xdr:colOff>
      <xdr:row>5</xdr:row>
      <xdr:rowOff>38100</xdr:rowOff>
    </xdr:to>
    <xdr:pic>
      <xdr:nvPicPr>
        <xdr:cNvPr id="7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685800</xdr:colOff>
      <xdr:row>7</xdr:row>
      <xdr:rowOff>38100</xdr:rowOff>
    </xdr:to>
    <xdr:pic>
      <xdr:nvPicPr>
        <xdr:cNvPr id="5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209550</xdr:colOff>
      <xdr:row>6</xdr:row>
      <xdr:rowOff>104775</xdr:rowOff>
    </xdr:to>
    <xdr:pic>
      <xdr:nvPicPr>
        <xdr:cNvPr id="1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9</xdr:col>
      <xdr:colOff>57150</xdr:colOff>
      <xdr:row>6</xdr:row>
      <xdr:rowOff>133350</xdr:rowOff>
    </xdr:to>
    <xdr:pic>
      <xdr:nvPicPr>
        <xdr:cNvPr id="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288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104775</xdr:colOff>
      <xdr:row>5</xdr:row>
      <xdr:rowOff>66675</xdr:rowOff>
    </xdr:to>
    <xdr:pic>
      <xdr:nvPicPr>
        <xdr:cNvPr id="166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4</xdr:row>
      <xdr:rowOff>133350</xdr:rowOff>
    </xdr:to>
    <xdr:pic>
      <xdr:nvPicPr>
        <xdr:cNvPr id="176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6</xdr:row>
      <xdr:rowOff>85725</xdr:rowOff>
    </xdr:to>
    <xdr:pic>
      <xdr:nvPicPr>
        <xdr:cNvPr id="73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337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209550</xdr:colOff>
      <xdr:row>7</xdr:row>
      <xdr:rowOff>38100</xdr:rowOff>
    </xdr:to>
    <xdr:pic>
      <xdr:nvPicPr>
        <xdr:cNvPr id="74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161925</xdr:colOff>
      <xdr:row>6</xdr:row>
      <xdr:rowOff>28575</xdr:rowOff>
    </xdr:to>
    <xdr:pic>
      <xdr:nvPicPr>
        <xdr:cNvPr id="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7</xdr:col>
      <xdr:colOff>47625</xdr:colOff>
      <xdr:row>5</xdr:row>
      <xdr:rowOff>133350</xdr:rowOff>
    </xdr:to>
    <xdr:pic>
      <xdr:nvPicPr>
        <xdr:cNvPr id="19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905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400050</xdr:colOff>
      <xdr:row>6</xdr:row>
      <xdr:rowOff>28575</xdr:rowOff>
    </xdr:to>
    <xdr:pic>
      <xdr:nvPicPr>
        <xdr:cNvPr id="20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5</xdr:row>
      <xdr:rowOff>133350</xdr:rowOff>
    </xdr:to>
    <xdr:pic>
      <xdr:nvPicPr>
        <xdr:cNvPr id="2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5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5</xdr:row>
      <xdr:rowOff>95250</xdr:rowOff>
    </xdr:to>
    <xdr:pic>
      <xdr:nvPicPr>
        <xdr:cNvPr id="2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5</xdr:row>
      <xdr:rowOff>161925</xdr:rowOff>
    </xdr:to>
    <xdr:pic>
      <xdr:nvPicPr>
        <xdr:cNvPr id="23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95250</xdr:rowOff>
    </xdr:to>
    <xdr:pic>
      <xdr:nvPicPr>
        <xdr:cNvPr id="2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7</xdr:row>
      <xdr:rowOff>19050</xdr:rowOff>
    </xdr:to>
    <xdr:pic>
      <xdr:nvPicPr>
        <xdr:cNvPr id="2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171450</xdr:colOff>
      <xdr:row>7</xdr:row>
      <xdr:rowOff>38100</xdr:rowOff>
    </xdr:to>
    <xdr:pic>
      <xdr:nvPicPr>
        <xdr:cNvPr id="26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0</xdr:row>
      <xdr:rowOff>0</xdr:rowOff>
    </xdr:from>
    <xdr:to>
      <xdr:col>8</xdr:col>
      <xdr:colOff>809626</xdr:colOff>
      <xdr:row>4</xdr:row>
      <xdr:rowOff>142875</xdr:rowOff>
    </xdr:to>
    <xdr:pic>
      <xdr:nvPicPr>
        <xdr:cNvPr id="60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6" y="0"/>
          <a:ext cx="2895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6</xdr:col>
      <xdr:colOff>38100</xdr:colOff>
      <xdr:row>6</xdr:row>
      <xdr:rowOff>85725</xdr:rowOff>
    </xdr:to>
    <xdr:pic>
      <xdr:nvPicPr>
        <xdr:cNvPr id="28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114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428625</xdr:colOff>
      <xdr:row>6</xdr:row>
      <xdr:rowOff>85725</xdr:rowOff>
    </xdr:to>
    <xdr:pic>
      <xdr:nvPicPr>
        <xdr:cNvPr id="29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562841</xdr:colOff>
      <xdr:row>8</xdr:row>
      <xdr:rowOff>314443</xdr:rowOff>
    </xdr:to>
    <xdr:pic>
      <xdr:nvPicPr>
        <xdr:cNvPr id="30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0568" cy="148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8</xdr:col>
      <xdr:colOff>19050</xdr:colOff>
      <xdr:row>6</xdr:row>
      <xdr:rowOff>152400</xdr:rowOff>
    </xdr:to>
    <xdr:pic>
      <xdr:nvPicPr>
        <xdr:cNvPr id="3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2669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173182</xdr:colOff>
      <xdr:row>9</xdr:row>
      <xdr:rowOff>44382</xdr:rowOff>
    </xdr:to>
    <xdr:pic>
      <xdr:nvPicPr>
        <xdr:cNvPr id="33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0568" cy="149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1</xdr:col>
      <xdr:colOff>1276350</xdr:colOff>
      <xdr:row>5</xdr:row>
      <xdr:rowOff>47625</xdr:rowOff>
    </xdr:to>
    <xdr:pic>
      <xdr:nvPicPr>
        <xdr:cNvPr id="34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819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1</xdr:col>
      <xdr:colOff>707231</xdr:colOff>
      <xdr:row>5</xdr:row>
      <xdr:rowOff>47625</xdr:rowOff>
    </xdr:to>
    <xdr:pic>
      <xdr:nvPicPr>
        <xdr:cNvPr id="7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7</xdr:col>
      <xdr:colOff>0</xdr:colOff>
      <xdr:row>5</xdr:row>
      <xdr:rowOff>47625</xdr:rowOff>
    </xdr:to>
    <xdr:pic>
      <xdr:nvPicPr>
        <xdr:cNvPr id="3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905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5</xdr:col>
      <xdr:colOff>209550</xdr:colOff>
      <xdr:row>5</xdr:row>
      <xdr:rowOff>76200</xdr:rowOff>
    </xdr:to>
    <xdr:pic>
      <xdr:nvPicPr>
        <xdr:cNvPr id="36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314325</xdr:colOff>
      <xdr:row>4</xdr:row>
      <xdr:rowOff>95250</xdr:rowOff>
    </xdr:to>
    <xdr:pic>
      <xdr:nvPicPr>
        <xdr:cNvPr id="371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533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95250</xdr:colOff>
      <xdr:row>6</xdr:row>
      <xdr:rowOff>133350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247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85725</xdr:colOff>
      <xdr:row>5</xdr:row>
      <xdr:rowOff>142875</xdr:rowOff>
    </xdr:to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2</xdr:col>
      <xdr:colOff>266700</xdr:colOff>
      <xdr:row>6</xdr:row>
      <xdr:rowOff>142875</xdr:rowOff>
    </xdr:to>
    <xdr:pic>
      <xdr:nvPicPr>
        <xdr:cNvPr id="39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22860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10</xdr:col>
      <xdr:colOff>104775</xdr:colOff>
      <xdr:row>6</xdr:row>
      <xdr:rowOff>190500</xdr:rowOff>
    </xdr:to>
    <xdr:pic>
      <xdr:nvPicPr>
        <xdr:cNvPr id="7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9051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8</xdr:col>
      <xdr:colOff>28575</xdr:colOff>
      <xdr:row>1</xdr:row>
      <xdr:rowOff>57150</xdr:rowOff>
    </xdr:to>
    <xdr:pic>
      <xdr:nvPicPr>
        <xdr:cNvPr id="78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695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1</xdr:col>
      <xdr:colOff>666750</xdr:colOff>
      <xdr:row>6</xdr:row>
      <xdr:rowOff>133350</xdr:rowOff>
    </xdr:to>
    <xdr:pic>
      <xdr:nvPicPr>
        <xdr:cNvPr id="76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27813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142875</xdr:colOff>
      <xdr:row>1</xdr:row>
      <xdr:rowOff>104775</xdr:rowOff>
    </xdr:to>
    <xdr:pic>
      <xdr:nvPicPr>
        <xdr:cNvPr id="40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75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11</xdr:col>
      <xdr:colOff>19050</xdr:colOff>
      <xdr:row>4</xdr:row>
      <xdr:rowOff>200025</xdr:rowOff>
    </xdr:to>
    <xdr:pic>
      <xdr:nvPicPr>
        <xdr:cNvPr id="79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30956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258907</xdr:colOff>
      <xdr:row>0</xdr:row>
      <xdr:rowOff>0</xdr:rowOff>
    </xdr:from>
    <xdr:to>
      <xdr:col>22</xdr:col>
      <xdr:colOff>1439574</xdr:colOff>
      <xdr:row>8</xdr:row>
      <xdr:rowOff>39338</xdr:rowOff>
    </xdr:to>
    <xdr:pic>
      <xdr:nvPicPr>
        <xdr:cNvPr id="41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009" y="0"/>
          <a:ext cx="2317173" cy="1100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57150</xdr:colOff>
      <xdr:row>6</xdr:row>
      <xdr:rowOff>76200</xdr:rowOff>
    </xdr:to>
    <xdr:pic>
      <xdr:nvPicPr>
        <xdr:cNvPr id="42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2466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238125</xdr:colOff>
      <xdr:row>0</xdr:row>
      <xdr:rowOff>0</xdr:rowOff>
    </xdr:from>
    <xdr:to>
      <xdr:col>23</xdr:col>
      <xdr:colOff>616960</xdr:colOff>
      <xdr:row>7</xdr:row>
      <xdr:rowOff>0</xdr:rowOff>
    </xdr:to>
    <xdr:pic>
      <xdr:nvPicPr>
        <xdr:cNvPr id="4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2557" y="0"/>
          <a:ext cx="2857500" cy="1212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1866900</xdr:colOff>
      <xdr:row>5</xdr:row>
      <xdr:rowOff>161925</xdr:rowOff>
    </xdr:to>
    <xdr:pic>
      <xdr:nvPicPr>
        <xdr:cNvPr id="4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146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0</xdr:rowOff>
    </xdr:from>
    <xdr:to>
      <xdr:col>25</xdr:col>
      <xdr:colOff>9525</xdr:colOff>
      <xdr:row>6</xdr:row>
      <xdr:rowOff>152400</xdr:rowOff>
    </xdr:to>
    <xdr:pic>
      <xdr:nvPicPr>
        <xdr:cNvPr id="44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0"/>
          <a:ext cx="2733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10</xdr:col>
      <xdr:colOff>38100</xdr:colOff>
      <xdr:row>7</xdr:row>
      <xdr:rowOff>152400</xdr:rowOff>
    </xdr:to>
    <xdr:pic>
      <xdr:nvPicPr>
        <xdr:cNvPr id="4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0"/>
          <a:ext cx="25812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85725</xdr:colOff>
      <xdr:row>0</xdr:row>
      <xdr:rowOff>0</xdr:rowOff>
    </xdr:from>
    <xdr:to>
      <xdr:col>27</xdr:col>
      <xdr:colOff>95250</xdr:colOff>
      <xdr:row>6</xdr:row>
      <xdr:rowOff>228600</xdr:rowOff>
    </xdr:to>
    <xdr:pic>
      <xdr:nvPicPr>
        <xdr:cNvPr id="4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0"/>
          <a:ext cx="24098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228600</xdr:rowOff>
    </xdr:from>
    <xdr:to>
      <xdr:col>8</xdr:col>
      <xdr:colOff>1828800</xdr:colOff>
      <xdr:row>3</xdr:row>
      <xdr:rowOff>219075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28600"/>
          <a:ext cx="2247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0</xdr:rowOff>
    </xdr:from>
    <xdr:to>
      <xdr:col>10</xdr:col>
      <xdr:colOff>800100</xdr:colOff>
      <xdr:row>3</xdr:row>
      <xdr:rowOff>161925</xdr:rowOff>
    </xdr:to>
    <xdr:pic>
      <xdr:nvPicPr>
        <xdr:cNvPr id="6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22860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885825</xdr:colOff>
      <xdr:row>5</xdr:row>
      <xdr:rowOff>152400</xdr:rowOff>
    </xdr:to>
    <xdr:pic>
      <xdr:nvPicPr>
        <xdr:cNvPr id="49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9335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876300</xdr:colOff>
      <xdr:row>5</xdr:row>
      <xdr:rowOff>9525</xdr:rowOff>
    </xdr:to>
    <xdr:pic>
      <xdr:nvPicPr>
        <xdr:cNvPr id="53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695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0</xdr:col>
      <xdr:colOff>2228850</xdr:colOff>
      <xdr:row>6</xdr:row>
      <xdr:rowOff>19050</xdr:rowOff>
    </xdr:to>
    <xdr:pic>
      <xdr:nvPicPr>
        <xdr:cNvPr id="57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971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714375</xdr:colOff>
      <xdr:row>5</xdr:row>
      <xdr:rowOff>161925</xdr:rowOff>
    </xdr:to>
    <xdr:pic>
      <xdr:nvPicPr>
        <xdr:cNvPr id="5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171450</xdr:colOff>
      <xdr:row>6</xdr:row>
      <xdr:rowOff>142875</xdr:rowOff>
    </xdr:to>
    <xdr:pic>
      <xdr:nvPicPr>
        <xdr:cNvPr id="5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22574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0</xdr:col>
      <xdr:colOff>3086101</xdr:colOff>
      <xdr:row>4</xdr:row>
      <xdr:rowOff>38100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3067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0</xdr:row>
      <xdr:rowOff>0</xdr:rowOff>
    </xdr:from>
    <xdr:to>
      <xdr:col>0</xdr:col>
      <xdr:colOff>5172075</xdr:colOff>
      <xdr:row>5</xdr:row>
      <xdr:rowOff>133350</xdr:rowOff>
    </xdr:to>
    <xdr:pic>
      <xdr:nvPicPr>
        <xdr:cNvPr id="53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1885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57150</xdr:colOff>
      <xdr:row>7</xdr:row>
      <xdr:rowOff>104775</xdr:rowOff>
    </xdr:to>
    <xdr:pic>
      <xdr:nvPicPr>
        <xdr:cNvPr id="5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41910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57150</xdr:colOff>
      <xdr:row>9</xdr:row>
      <xdr:rowOff>19050</xdr:rowOff>
    </xdr:to>
    <xdr:pic>
      <xdr:nvPicPr>
        <xdr:cNvPr id="5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47675"/>
          <a:ext cx="41910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581025</xdr:colOff>
      <xdr:row>5</xdr:row>
      <xdr:rowOff>95250</xdr:rowOff>
    </xdr:to>
    <xdr:pic>
      <xdr:nvPicPr>
        <xdr:cNvPr id="56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423862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.00_rus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Декларация"/>
      <sheetName val="ФОРМА-100.02"/>
      <sheetName val="НР Вычет по ФА"/>
      <sheetName val="ФОРМА 100.07"/>
      <sheetName val="ФОРМА 100.10"/>
      <sheetName val="ФОРМА 100.11"/>
      <sheetName val="НР 100.00.001"/>
      <sheetName val="НР100.00.002"/>
      <sheetName val="НР 100.00.004ст.278-279"/>
      <sheetName val="НР 100.00.004ст.229"/>
      <sheetName val="НР 100.00.004ст. 230"/>
      <sheetName val="НР 100.00.004ст. 233"/>
      <sheetName val="НР100.00.004ст.234"/>
      <sheetName val="НР100.00.004ст.226"/>
      <sheetName val="НР100.00.004ст. 237"/>
      <sheetName val="НР-100.00.004и100.00.020КР"/>
      <sheetName val="НР-100.00.004др.доходы"/>
      <sheetName val="НР-100.00.006"/>
      <sheetName val="НР-100.00.007"/>
      <sheetName val="НР-100.00.009IIIA"/>
      <sheetName val="НР-100.00.009IIIB"/>
      <sheetName val="НР-100.00.009IIIС"/>
      <sheetName val="HP-100.00.009IIID"/>
      <sheetName val="HP-100.00.009IIIE"/>
      <sheetName val="HP-100.00.009IIIF"/>
      <sheetName val="HP-100.00.009IIIG"/>
      <sheetName val="HP-100.00.009IIIH"/>
      <sheetName val="HP-100.00.009IV"/>
      <sheetName val="НР100.00.009V-IX"/>
      <sheetName val="НР -100.00.009VI"/>
      <sheetName val="HP-100.00.009VII"/>
      <sheetName val="HP-100.00.009VIII"/>
      <sheetName val="НР-100.00.010"/>
      <sheetName val="HP100.00.011"/>
      <sheetName val="НР-100.00.012ГФСС"/>
      <sheetName val="НР-100.00.012 ФСМС"/>
      <sheetName val="НР-100.00.013"/>
      <sheetName val="НР-100.00.014"/>
      <sheetName val="НР-100.00.015"/>
      <sheetName val="НР-100.00.016"/>
      <sheetName val="НР-100.00.018"/>
      <sheetName val="НР- Комп. по сл. ком."/>
      <sheetName val="НР-Отдельные расходы ст. 243"/>
      <sheetName val="НР-100.00.020"/>
      <sheetName val="НР-100.00.022"/>
      <sheetName val="НР- 100.00.030"/>
      <sheetName val="НР-100.00.032"/>
      <sheetName val="НР-100.00.026 и 100.00.039I"/>
      <sheetName val="НР-100.00.039III"/>
      <sheetName val="НР-100.00.039IV-V"/>
      <sheetName val="Сверка 100.00 и ФО"/>
      <sheetName val="ББ"/>
      <sheetName val="ОПиУ"/>
      <sheetName val="Отчет о ДДС"/>
      <sheetName val="Капитал"/>
      <sheetName val="Коды доходов"/>
      <sheetName val="Коды МД"/>
      <sheetName val="Коды стран"/>
      <sheetName val="Коды валют"/>
    </sheetNames>
    <sheetDataSet>
      <sheetData sheetId="0"/>
      <sheetData sheetId="1">
        <row r="7">
          <cell r="G7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6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7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0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2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3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24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2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28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0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1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2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33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4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3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8"/>
  <sheetViews>
    <sheetView zoomScale="88" zoomScaleNormal="88" workbookViewId="0">
      <selection activeCell="C32" sqref="C32"/>
    </sheetView>
  </sheetViews>
  <sheetFormatPr defaultColWidth="8.85546875" defaultRowHeight="15.75" x14ac:dyDescent="0.25"/>
  <cols>
    <col min="1" max="1" width="4.85546875" style="1" customWidth="1"/>
    <col min="2" max="2" width="86.140625" style="1" customWidth="1"/>
    <col min="3" max="16384" width="8.85546875" style="1"/>
  </cols>
  <sheetData>
    <row r="1" spans="2:8" ht="18.75" x14ac:dyDescent="0.3">
      <c r="B1" s="2" t="s">
        <v>0</v>
      </c>
    </row>
    <row r="2" spans="2:8" ht="88.9" customHeight="1" x14ac:dyDescent="0.25">
      <c r="B2" s="803" t="s">
        <v>2057</v>
      </c>
      <c r="C2" s="803"/>
      <c r="D2" s="803"/>
      <c r="E2" s="803"/>
      <c r="F2" s="803"/>
      <c r="G2" s="674"/>
      <c r="H2" s="674"/>
    </row>
    <row r="3" spans="2:8" ht="104.25" customHeight="1" x14ac:dyDescent="0.25">
      <c r="B3" s="670" t="s">
        <v>1857</v>
      </c>
    </row>
    <row r="4" spans="2:8" ht="46.15" customHeight="1" x14ac:dyDescent="0.25">
      <c r="B4" s="670" t="s">
        <v>1858</v>
      </c>
    </row>
    <row r="5" spans="2:8" ht="63" x14ac:dyDescent="0.25">
      <c r="B5" s="673" t="s">
        <v>2236</v>
      </c>
    </row>
    <row r="6" spans="2:8" ht="94.5" x14ac:dyDescent="0.25">
      <c r="B6" s="671" t="s">
        <v>2235</v>
      </c>
      <c r="D6" s="672">
        <v>2019</v>
      </c>
      <c r="E6" s="672"/>
      <c r="F6" s="672"/>
    </row>
    <row r="7" spans="2:8" x14ac:dyDescent="0.25">
      <c r="D7" s="646" t="s">
        <v>2210</v>
      </c>
      <c r="E7" s="646">
        <v>2525</v>
      </c>
    </row>
    <row r="8" spans="2:8" ht="47.25" x14ac:dyDescent="0.25">
      <c r="B8" s="608" t="s">
        <v>2237</v>
      </c>
      <c r="D8" s="646" t="s">
        <v>2211</v>
      </c>
      <c r="E8" s="646">
        <v>42500</v>
      </c>
    </row>
  </sheetData>
  <sheetProtection selectLockedCells="1" selectUnlockedCells="1"/>
  <mergeCells count="1">
    <mergeCell ref="B2:F2"/>
  </mergeCells>
  <pageMargins left="0.7" right="0.7" top="0.75" bottom="0.75" header="0.51180555555555551" footer="0.51180555555555551"/>
  <pageSetup paperSize="9" scale="66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1"/>
  <sheetViews>
    <sheetView tabSelected="1" zoomScale="95" zoomScaleNormal="95" workbookViewId="0">
      <selection activeCell="AA11" sqref="AA11"/>
    </sheetView>
  </sheetViews>
  <sheetFormatPr defaultColWidth="4" defaultRowHeight="12" x14ac:dyDescent="0.2"/>
  <cols>
    <col min="1" max="1" width="5.42578125" style="3" customWidth="1"/>
    <col min="2" max="2" width="7.7109375" style="3" customWidth="1"/>
    <col min="3" max="3" width="5" style="3" customWidth="1"/>
    <col min="4" max="12" width="4.140625" style="3" customWidth="1"/>
    <col min="13" max="13" width="4.42578125" style="3" customWidth="1"/>
    <col min="14" max="14" width="4.140625" style="3" customWidth="1"/>
    <col min="15" max="15" width="7.42578125" style="3" customWidth="1"/>
    <col min="16" max="16" width="8.42578125" style="3" customWidth="1"/>
    <col min="17" max="17" width="4.140625" style="4" customWidth="1"/>
    <col min="18" max="18" width="3.28515625" style="4" customWidth="1"/>
    <col min="19" max="19" width="5.140625" style="4" customWidth="1"/>
    <col min="20" max="20" width="5.7109375" style="4" customWidth="1"/>
    <col min="21" max="21" width="7.7109375" style="4" customWidth="1"/>
    <col min="22" max="22" width="5.140625" style="4" customWidth="1"/>
    <col min="23" max="23" width="4.85546875" style="4" customWidth="1"/>
    <col min="24" max="16384" width="4" style="3"/>
  </cols>
  <sheetData>
    <row r="1" spans="1:23" ht="78.599999999999994" customHeight="1" x14ac:dyDescent="0.2">
      <c r="A1" s="933" t="s">
        <v>1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</row>
    <row r="2" spans="1:23" s="5" customFormat="1" ht="1.1499999999999999" customHeight="1" x14ac:dyDescent="0.2">
      <c r="A2" s="905"/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</row>
    <row r="3" spans="1:23" ht="16.149999999999999" customHeight="1" x14ac:dyDescent="0.2">
      <c r="A3" s="934" t="s">
        <v>2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</row>
    <row r="4" spans="1:23" s="5" customFormat="1" ht="8.25" customHeight="1" thickBot="1" x14ac:dyDescent="0.25">
      <c r="A4" s="905"/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</row>
    <row r="5" spans="1:23" ht="16.5" customHeight="1" thickBot="1" x14ac:dyDescent="0.25">
      <c r="A5" s="6">
        <v>1</v>
      </c>
      <c r="B5" s="810" t="s">
        <v>3</v>
      </c>
      <c r="C5" s="810"/>
      <c r="D5" s="935"/>
      <c r="E5" s="935"/>
      <c r="F5" s="935"/>
      <c r="G5" s="935"/>
      <c r="H5" s="935"/>
      <c r="I5" s="935"/>
      <c r="J5" s="935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</row>
    <row r="6" spans="1:23" s="5" customFormat="1" ht="8.25" customHeight="1" thickBot="1" x14ac:dyDescent="0.25">
      <c r="A6" s="905"/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05"/>
      <c r="Q6" s="905"/>
      <c r="R6" s="905"/>
      <c r="S6" s="905"/>
      <c r="T6" s="905"/>
      <c r="U6" s="905"/>
      <c r="V6" s="905"/>
      <c r="W6" s="905"/>
    </row>
    <row r="7" spans="1:23" ht="17.45" customHeight="1" thickBot="1" x14ac:dyDescent="0.25">
      <c r="A7" s="6">
        <v>2</v>
      </c>
      <c r="B7" s="932" t="s">
        <v>4</v>
      </c>
      <c r="C7" s="932"/>
      <c r="D7" s="932"/>
      <c r="E7" s="932"/>
      <c r="F7" s="932"/>
      <c r="G7" s="937"/>
      <c r="H7" s="937"/>
      <c r="I7" s="937"/>
      <c r="J7" s="937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</row>
    <row r="8" spans="1:23" s="5" customFormat="1" ht="8.25" customHeight="1" thickBot="1" x14ac:dyDescent="0.25">
      <c r="A8" s="905"/>
      <c r="B8" s="905"/>
      <c r="C8" s="905"/>
      <c r="D8" s="905"/>
      <c r="E8" s="905"/>
      <c r="F8" s="905"/>
      <c r="G8" s="905"/>
      <c r="H8" s="905"/>
      <c r="I8" s="905"/>
      <c r="J8" s="905"/>
      <c r="K8" s="905"/>
      <c r="L8" s="905"/>
      <c r="M8" s="905"/>
      <c r="N8" s="905"/>
      <c r="O8" s="905"/>
      <c r="P8" s="905"/>
      <c r="Q8" s="905"/>
      <c r="R8" s="905"/>
      <c r="S8" s="905"/>
      <c r="T8" s="905"/>
      <c r="U8" s="905"/>
      <c r="V8" s="905"/>
      <c r="W8" s="905"/>
    </row>
    <row r="9" spans="1:23" ht="25.5" customHeight="1" thickBot="1" x14ac:dyDescent="0.25">
      <c r="A9" s="6">
        <v>3</v>
      </c>
      <c r="B9" s="939" t="s">
        <v>5</v>
      </c>
      <c r="C9" s="939"/>
      <c r="D9" s="939"/>
      <c r="E9" s="939"/>
      <c r="F9" s="939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0"/>
      <c r="S9" s="940"/>
      <c r="T9" s="940"/>
      <c r="U9" s="940"/>
      <c r="V9" s="940"/>
      <c r="W9" s="940"/>
    </row>
    <row r="10" spans="1:23" s="5" customFormat="1" ht="8.25" customHeight="1" thickBot="1" x14ac:dyDescent="0.25">
      <c r="A10" s="905"/>
      <c r="B10" s="905"/>
      <c r="C10" s="905"/>
      <c r="D10" s="905"/>
      <c r="E10" s="905"/>
      <c r="F10" s="905"/>
      <c r="G10" s="905"/>
      <c r="H10" s="905"/>
      <c r="I10" s="905"/>
      <c r="J10" s="905"/>
      <c r="K10" s="905"/>
      <c r="L10" s="905"/>
      <c r="M10" s="905"/>
      <c r="N10" s="905"/>
      <c r="O10" s="905"/>
      <c r="P10" s="905"/>
      <c r="Q10" s="905"/>
      <c r="R10" s="905"/>
      <c r="S10" s="905"/>
      <c r="T10" s="905"/>
      <c r="U10" s="905"/>
      <c r="V10" s="905"/>
      <c r="W10" s="905"/>
    </row>
    <row r="11" spans="1:23" ht="18.75" customHeight="1" thickBot="1" x14ac:dyDescent="0.25">
      <c r="A11" s="7">
        <v>4</v>
      </c>
      <c r="B11" s="941" t="s">
        <v>6</v>
      </c>
      <c r="C11" s="941"/>
      <c r="D11" s="941"/>
      <c r="E11" s="941"/>
      <c r="F11" s="941"/>
      <c r="G11" s="941"/>
      <c r="H11" s="941"/>
      <c r="I11" s="941"/>
      <c r="J11" s="941"/>
      <c r="K11" s="941"/>
      <c r="L11" s="941"/>
      <c r="M11" s="941"/>
      <c r="N11" s="941"/>
      <c r="O11" s="942" t="s">
        <v>7</v>
      </c>
      <c r="P11" s="942"/>
      <c r="Q11" s="942"/>
      <c r="R11" s="942"/>
      <c r="S11" s="9"/>
      <c r="T11" s="926" t="s">
        <v>8</v>
      </c>
      <c r="U11" s="926"/>
      <c r="V11" s="926"/>
      <c r="W11" s="9"/>
    </row>
    <row r="12" spans="1:23" s="5" customFormat="1" ht="5.45" customHeight="1" thickBot="1" x14ac:dyDescent="0.25">
      <c r="A12" s="905"/>
      <c r="B12" s="905"/>
      <c r="C12" s="905"/>
      <c r="D12" s="905"/>
      <c r="E12" s="905"/>
      <c r="F12" s="905"/>
      <c r="G12" s="905"/>
      <c r="H12" s="905"/>
      <c r="I12" s="905"/>
      <c r="J12" s="905"/>
      <c r="K12" s="905"/>
      <c r="L12" s="905"/>
      <c r="M12" s="905"/>
      <c r="N12" s="905"/>
      <c r="O12" s="905"/>
      <c r="P12" s="905"/>
      <c r="Q12" s="905"/>
      <c r="R12" s="905"/>
      <c r="S12" s="905"/>
      <c r="T12" s="905"/>
      <c r="U12" s="905"/>
      <c r="V12" s="905"/>
      <c r="W12" s="905"/>
    </row>
    <row r="13" spans="1:23" ht="21.4" customHeight="1" thickBot="1" x14ac:dyDescent="0.25">
      <c r="A13" s="923"/>
      <c r="B13" s="923"/>
      <c r="C13" s="923"/>
      <c r="D13" s="923"/>
      <c r="E13" s="923"/>
      <c r="F13" s="923"/>
      <c r="G13" s="923"/>
      <c r="H13" s="8"/>
      <c r="I13" s="924" t="s">
        <v>9</v>
      </c>
      <c r="J13" s="924"/>
      <c r="K13" s="924"/>
      <c r="L13" s="924"/>
      <c r="M13" s="7"/>
      <c r="N13" s="925" t="s">
        <v>10</v>
      </c>
      <c r="O13" s="925"/>
      <c r="P13" s="925"/>
      <c r="Q13" s="925"/>
      <c r="R13" s="9"/>
      <c r="S13" s="926" t="s">
        <v>11</v>
      </c>
      <c r="T13" s="926"/>
      <c r="U13" s="926"/>
      <c r="V13" s="926"/>
      <c r="W13" s="9"/>
    </row>
    <row r="14" spans="1:23" s="5" customFormat="1" ht="6" customHeight="1" thickBot="1" x14ac:dyDescent="0.25">
      <c r="A14" s="905"/>
      <c r="B14" s="905"/>
      <c r="C14" s="905"/>
      <c r="D14" s="905"/>
      <c r="E14" s="905"/>
      <c r="F14" s="905"/>
      <c r="G14" s="905"/>
      <c r="H14" s="905"/>
      <c r="I14" s="905"/>
      <c r="J14" s="905"/>
      <c r="K14" s="905"/>
      <c r="L14" s="905"/>
      <c r="M14" s="905"/>
      <c r="N14" s="905"/>
      <c r="O14" s="905"/>
      <c r="P14" s="905"/>
      <c r="Q14" s="905"/>
      <c r="R14" s="905"/>
      <c r="S14" s="905"/>
      <c r="T14" s="905"/>
      <c r="U14" s="905"/>
      <c r="V14" s="905"/>
      <c r="W14" s="905"/>
    </row>
    <row r="15" spans="1:23" ht="36.950000000000003" customHeight="1" thickBot="1" x14ac:dyDescent="0.25">
      <c r="A15" s="6">
        <v>5</v>
      </c>
      <c r="B15" s="927" t="s">
        <v>12</v>
      </c>
      <c r="C15" s="927"/>
      <c r="D15" s="927"/>
      <c r="E15" s="927"/>
      <c r="F15" s="927"/>
      <c r="G15" s="927"/>
      <c r="H15" s="927"/>
      <c r="I15" s="927"/>
      <c r="J15" s="10" t="s">
        <v>13</v>
      </c>
      <c r="K15" s="928" t="s">
        <v>14</v>
      </c>
      <c r="L15" s="928"/>
      <c r="M15" s="929"/>
      <c r="N15" s="929"/>
      <c r="O15" s="929"/>
      <c r="P15" s="11"/>
      <c r="Q15" s="12" t="s">
        <v>15</v>
      </c>
      <c r="R15" s="930" t="s">
        <v>16</v>
      </c>
      <c r="S15" s="930"/>
      <c r="T15" s="931"/>
      <c r="U15" s="931"/>
      <c r="V15" s="931"/>
      <c r="W15" s="931"/>
    </row>
    <row r="16" spans="1:23" s="5" customFormat="1" ht="8.25" customHeight="1" thickBot="1" x14ac:dyDescent="0.25">
      <c r="A16" s="905"/>
      <c r="B16" s="905"/>
      <c r="C16" s="905"/>
      <c r="D16" s="905"/>
      <c r="E16" s="905"/>
      <c r="F16" s="905"/>
      <c r="G16" s="905"/>
      <c r="H16" s="905"/>
      <c r="I16" s="905"/>
      <c r="J16" s="905"/>
      <c r="K16" s="905"/>
      <c r="L16" s="905"/>
      <c r="M16" s="905"/>
      <c r="N16" s="905"/>
      <c r="O16" s="905"/>
      <c r="P16" s="905"/>
      <c r="Q16" s="905"/>
      <c r="R16" s="905"/>
      <c r="S16" s="905"/>
      <c r="T16" s="905"/>
      <c r="U16" s="905"/>
      <c r="V16" s="905"/>
      <c r="W16" s="905"/>
    </row>
    <row r="17" spans="1:23" s="13" customFormat="1" ht="26.25" customHeight="1" thickBot="1" x14ac:dyDescent="0.25">
      <c r="A17" s="6">
        <v>6</v>
      </c>
      <c r="B17" s="906" t="s">
        <v>17</v>
      </c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</row>
    <row r="18" spans="1:23" s="5" customFormat="1" ht="8.25" customHeight="1" thickBot="1" x14ac:dyDescent="0.25">
      <c r="A18" s="905"/>
      <c r="B18" s="905"/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7"/>
      <c r="V18" s="907"/>
      <c r="W18" s="907"/>
    </row>
    <row r="19" spans="1:23" ht="33.6" customHeight="1" thickBot="1" x14ac:dyDescent="0.25">
      <c r="A19" s="14" t="s">
        <v>13</v>
      </c>
      <c r="B19" s="912" t="s">
        <v>2238</v>
      </c>
      <c r="C19" s="913"/>
      <c r="D19" s="913"/>
      <c r="E19" s="913"/>
      <c r="F19" s="913"/>
      <c r="G19" s="913"/>
      <c r="H19" s="913"/>
      <c r="I19" s="914"/>
      <c r="J19" s="15"/>
      <c r="K19" s="675"/>
      <c r="L19" s="14" t="s">
        <v>15</v>
      </c>
      <c r="M19" s="912" t="s">
        <v>2239</v>
      </c>
      <c r="N19" s="913"/>
      <c r="O19" s="913"/>
      <c r="P19" s="913"/>
      <c r="Q19" s="913"/>
      <c r="R19" s="913"/>
      <c r="S19" s="914"/>
      <c r="T19" s="676"/>
      <c r="U19" s="915"/>
      <c r="V19" s="915"/>
      <c r="W19" s="915"/>
    </row>
    <row r="20" spans="1:23" s="5" customFormat="1" ht="8.25" customHeight="1" thickBot="1" x14ac:dyDescent="0.25">
      <c r="A20" s="905"/>
      <c r="B20" s="905"/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8"/>
      <c r="V20" s="908"/>
      <c r="W20" s="908"/>
    </row>
    <row r="21" spans="1:23" ht="36" customHeight="1" thickBot="1" x14ac:dyDescent="0.25">
      <c r="A21" s="6">
        <v>7</v>
      </c>
      <c r="B21" s="909" t="s">
        <v>2240</v>
      </c>
      <c r="C21" s="910"/>
      <c r="D21" s="910"/>
      <c r="E21" s="910"/>
      <c r="F21" s="910"/>
      <c r="G21" s="910"/>
      <c r="H21" s="910"/>
      <c r="I21" s="910"/>
      <c r="J21" s="910"/>
      <c r="K21" s="910"/>
      <c r="L21" s="910"/>
      <c r="M21" s="910"/>
      <c r="N21" s="910"/>
      <c r="O21" s="910"/>
      <c r="P21" s="910"/>
      <c r="Q21" s="910"/>
      <c r="R21" s="910"/>
      <c r="S21" s="910"/>
      <c r="T21" s="910"/>
      <c r="U21" s="910"/>
      <c r="V21" s="911"/>
      <c r="W21" s="555"/>
    </row>
    <row r="22" spans="1:23" s="5" customFormat="1" ht="8.25" customHeight="1" thickBot="1" x14ac:dyDescent="0.25">
      <c r="A22" s="905"/>
      <c r="B22" s="905"/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8"/>
    </row>
    <row r="23" spans="1:23" ht="21" customHeight="1" thickBot="1" x14ac:dyDescent="0.25">
      <c r="A23" s="6">
        <v>8</v>
      </c>
      <c r="B23" s="920" t="s">
        <v>18</v>
      </c>
      <c r="C23" s="920"/>
      <c r="D23" s="951" t="s">
        <v>19</v>
      </c>
      <c r="E23" s="951"/>
      <c r="F23" s="951"/>
      <c r="G23" s="831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7"/>
    </row>
    <row r="24" spans="1:23" s="5" customFormat="1" ht="3.6" customHeight="1" thickBot="1" x14ac:dyDescent="0.25">
      <c r="A24" s="905"/>
      <c r="B24" s="905"/>
      <c r="C24" s="905"/>
      <c r="D24" s="905"/>
      <c r="E24" s="905"/>
      <c r="F24" s="905"/>
      <c r="G24" s="905"/>
      <c r="H24" s="905"/>
      <c r="I24" s="907"/>
      <c r="J24" s="907"/>
      <c r="K24" s="907"/>
      <c r="L24" s="905"/>
      <c r="M24" s="905"/>
      <c r="N24" s="905"/>
      <c r="O24" s="905"/>
      <c r="P24" s="905"/>
      <c r="Q24" s="905"/>
      <c r="R24" s="905"/>
      <c r="S24" s="905"/>
      <c r="T24" s="905"/>
      <c r="U24" s="905"/>
      <c r="V24" s="905"/>
      <c r="W24" s="907"/>
    </row>
    <row r="25" spans="1:23" ht="36" customHeight="1" thickBot="1" x14ac:dyDescent="0.25">
      <c r="A25" s="6">
        <v>9</v>
      </c>
      <c r="B25" s="912" t="s">
        <v>2241</v>
      </c>
      <c r="C25" s="913"/>
      <c r="D25" s="913"/>
      <c r="E25" s="913"/>
      <c r="F25" s="913"/>
      <c r="G25" s="913"/>
      <c r="H25" s="913"/>
      <c r="I25" s="913"/>
      <c r="J25" s="913"/>
      <c r="K25" s="563" t="s">
        <v>20</v>
      </c>
      <c r="L25" s="563" t="s">
        <v>21</v>
      </c>
      <c r="M25" s="563" t="s">
        <v>22</v>
      </c>
      <c r="N25" s="563" t="s">
        <v>23</v>
      </c>
      <c r="O25" s="563" t="s">
        <v>24</v>
      </c>
      <c r="P25" s="563" t="s">
        <v>25</v>
      </c>
      <c r="Q25" s="563" t="s">
        <v>26</v>
      </c>
      <c r="R25" s="563" t="s">
        <v>1854</v>
      </c>
      <c r="S25" s="563" t="s">
        <v>1859</v>
      </c>
      <c r="T25" s="563">
        <v>10</v>
      </c>
      <c r="U25" s="563">
        <v>11</v>
      </c>
      <c r="V25" s="563">
        <v>12</v>
      </c>
      <c r="W25" s="677"/>
    </row>
    <row r="26" spans="1:23" s="5" customFormat="1" ht="5.45" customHeight="1" thickBot="1" x14ac:dyDescent="0.25">
      <c r="A26" s="905"/>
      <c r="B26" s="905"/>
      <c r="C26" s="905"/>
      <c r="D26" s="905"/>
      <c r="E26" s="905"/>
      <c r="F26" s="905"/>
      <c r="G26" s="905"/>
      <c r="H26" s="905"/>
      <c r="I26" s="908"/>
      <c r="J26" s="908"/>
      <c r="K26" s="908"/>
      <c r="L26" s="905"/>
      <c r="M26" s="905"/>
      <c r="N26" s="905"/>
      <c r="O26" s="905"/>
      <c r="P26" s="905"/>
      <c r="Q26" s="905"/>
      <c r="R26" s="905"/>
      <c r="S26" s="905"/>
      <c r="T26" s="905"/>
      <c r="U26" s="905"/>
      <c r="V26" s="905"/>
      <c r="W26" s="908"/>
    </row>
    <row r="27" spans="1:23" ht="20.85" customHeight="1" thickBot="1" x14ac:dyDescent="0.25">
      <c r="A27" s="6">
        <v>10</v>
      </c>
      <c r="B27" s="918" t="s">
        <v>27</v>
      </c>
      <c r="C27" s="918"/>
      <c r="D27" s="918"/>
      <c r="E27" s="918"/>
      <c r="F27" s="918"/>
      <c r="G27" s="919" t="s">
        <v>28</v>
      </c>
      <c r="H27" s="919"/>
      <c r="I27" s="919"/>
      <c r="J27" s="919"/>
      <c r="K27" s="919"/>
      <c r="L27" s="919"/>
      <c r="M27" s="919"/>
      <c r="N27" s="919"/>
      <c r="O27" s="18" t="s">
        <v>13</v>
      </c>
      <c r="P27" s="920" t="s">
        <v>29</v>
      </c>
      <c r="Q27" s="920"/>
      <c r="R27" s="15"/>
      <c r="S27" s="19"/>
      <c r="T27" s="20" t="s">
        <v>15</v>
      </c>
      <c r="U27" s="921" t="s">
        <v>30</v>
      </c>
      <c r="V27" s="921"/>
      <c r="W27" s="15"/>
    </row>
    <row r="28" spans="1:23" s="5" customFormat="1" ht="7.15" customHeight="1" thickBot="1" x14ac:dyDescent="0.25">
      <c r="A28" s="905"/>
      <c r="B28" s="905"/>
      <c r="C28" s="905"/>
      <c r="D28" s="905"/>
      <c r="E28" s="905"/>
      <c r="F28" s="905"/>
      <c r="G28" s="905"/>
      <c r="H28" s="905"/>
      <c r="I28" s="905"/>
      <c r="J28" s="905"/>
      <c r="K28" s="905"/>
      <c r="L28" s="905"/>
      <c r="M28" s="905"/>
      <c r="N28" s="905"/>
      <c r="O28" s="905"/>
      <c r="P28" s="905"/>
      <c r="Q28" s="905"/>
      <c r="R28" s="905"/>
      <c r="S28" s="905"/>
      <c r="T28" s="905"/>
      <c r="U28" s="905"/>
      <c r="V28" s="905"/>
      <c r="W28" s="905"/>
    </row>
    <row r="29" spans="1:23" ht="15.75" customHeight="1" thickBot="1" x14ac:dyDescent="0.25">
      <c r="A29" s="6">
        <v>11</v>
      </c>
      <c r="B29" s="922" t="s">
        <v>31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</row>
    <row r="30" spans="1:23" s="5" customFormat="1" ht="8.25" customHeight="1" thickBot="1" x14ac:dyDescent="0.25">
      <c r="A30" s="905"/>
      <c r="B30" s="905"/>
      <c r="C30" s="905"/>
      <c r="D30" s="905"/>
      <c r="E30" s="905"/>
      <c r="F30" s="905"/>
      <c r="G30" s="905"/>
      <c r="H30" s="905"/>
      <c r="I30" s="905"/>
      <c r="J30" s="905"/>
      <c r="K30" s="905"/>
      <c r="L30" s="905"/>
      <c r="M30" s="905"/>
      <c r="N30" s="905"/>
      <c r="O30" s="905"/>
      <c r="P30" s="905"/>
      <c r="Q30" s="905"/>
      <c r="R30" s="905"/>
      <c r="S30" s="905"/>
      <c r="T30" s="905"/>
      <c r="U30" s="905"/>
      <c r="V30" s="905"/>
      <c r="W30" s="905"/>
    </row>
    <row r="31" spans="1:23" ht="14.25" customHeight="1" thickBot="1" x14ac:dyDescent="0.25">
      <c r="A31" s="21"/>
      <c r="B31" s="18" t="s">
        <v>13</v>
      </c>
      <c r="C31" s="16" t="s">
        <v>32</v>
      </c>
      <c r="D31" s="16"/>
      <c r="E31" s="16"/>
      <c r="F31" s="16"/>
      <c r="G31" s="16"/>
      <c r="H31" s="22"/>
      <c r="I31" s="23"/>
      <c r="J31" s="24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</row>
    <row r="32" spans="1:23" s="5" customFormat="1" ht="8.25" customHeight="1" thickBot="1" x14ac:dyDescent="0.25">
      <c r="A32" s="905"/>
      <c r="B32" s="905"/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</row>
    <row r="33" spans="1:24" ht="15.75" customHeight="1" thickBot="1" x14ac:dyDescent="0.25">
      <c r="A33" s="21"/>
      <c r="B33" s="18" t="s">
        <v>15</v>
      </c>
      <c r="C33" s="16" t="s">
        <v>33</v>
      </c>
      <c r="D33" s="16"/>
      <c r="E33" s="16"/>
      <c r="F33" s="16"/>
      <c r="G33" s="16"/>
      <c r="H33" s="16"/>
      <c r="I33" s="958"/>
      <c r="J33" s="958"/>
      <c r="K33" s="958"/>
      <c r="L33" s="958"/>
      <c r="M33" s="958"/>
      <c r="N33" s="958"/>
      <c r="O33" s="958"/>
      <c r="P33" s="958"/>
      <c r="Q33" s="958"/>
      <c r="R33" s="958"/>
      <c r="S33" s="958"/>
      <c r="T33" s="958"/>
      <c r="U33" s="958"/>
      <c r="V33" s="958"/>
      <c r="W33" s="958"/>
    </row>
    <row r="34" spans="1:24" s="5" customFormat="1" ht="7.15" customHeight="1" thickBot="1" x14ac:dyDescent="0.25">
      <c r="A34" s="905"/>
      <c r="B34" s="905"/>
      <c r="C34" s="905"/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</row>
    <row r="35" spans="1:24" ht="15.75" customHeight="1" thickBot="1" x14ac:dyDescent="0.25">
      <c r="A35" s="6">
        <v>12</v>
      </c>
      <c r="B35" s="959" t="s">
        <v>34</v>
      </c>
      <c r="C35" s="959"/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959"/>
      <c r="P35" s="959"/>
      <c r="Q35" s="959"/>
      <c r="R35" s="25"/>
      <c r="S35" s="15"/>
      <c r="T35" s="921"/>
      <c r="U35" s="921"/>
      <c r="V35" s="921"/>
      <c r="W35" s="921"/>
    </row>
    <row r="36" spans="1:24" s="5" customFormat="1" ht="4.9000000000000004" customHeight="1" thickBot="1" x14ac:dyDescent="0.25">
      <c r="A36" s="905"/>
      <c r="B36" s="905"/>
      <c r="C36" s="905"/>
      <c r="D36" s="905"/>
      <c r="E36" s="905"/>
      <c r="F36" s="905"/>
      <c r="G36" s="905"/>
      <c r="H36" s="905"/>
      <c r="I36" s="905"/>
      <c r="J36" s="905"/>
      <c r="K36" s="905"/>
      <c r="L36" s="905"/>
      <c r="M36" s="905"/>
      <c r="N36" s="905"/>
      <c r="O36" s="905"/>
      <c r="P36" s="905"/>
      <c r="Q36" s="905"/>
      <c r="R36" s="905"/>
      <c r="S36" s="905"/>
      <c r="T36" s="905"/>
      <c r="U36" s="905"/>
      <c r="V36" s="905"/>
      <c r="W36" s="905"/>
    </row>
    <row r="37" spans="1:24" s="13" customFormat="1" ht="18.75" customHeight="1" thickBot="1" x14ac:dyDescent="0.25">
      <c r="A37" s="874" t="s">
        <v>35</v>
      </c>
      <c r="B37" s="874"/>
      <c r="C37" s="874"/>
      <c r="D37" s="874"/>
      <c r="E37" s="874"/>
      <c r="F37" s="874"/>
      <c r="G37" s="874"/>
      <c r="H37" s="874"/>
      <c r="I37" s="874"/>
      <c r="J37" s="874"/>
      <c r="K37" s="874"/>
      <c r="L37" s="874"/>
      <c r="M37" s="874"/>
      <c r="N37" s="874"/>
      <c r="O37" s="874"/>
      <c r="P37" s="874"/>
      <c r="Q37" s="874"/>
      <c r="R37" s="874"/>
      <c r="S37" s="874"/>
      <c r="T37" s="874"/>
      <c r="U37" s="874"/>
      <c r="V37" s="874"/>
      <c r="W37" s="874"/>
    </row>
    <row r="38" spans="1:24" s="5" customFormat="1" ht="8.25" customHeight="1" x14ac:dyDescent="0.2">
      <c r="A38" s="905"/>
      <c r="B38" s="905"/>
      <c r="C38" s="905"/>
      <c r="D38" s="905"/>
      <c r="E38" s="905"/>
      <c r="F38" s="905"/>
      <c r="G38" s="905"/>
      <c r="H38" s="905"/>
      <c r="I38" s="905"/>
      <c r="J38" s="905"/>
      <c r="K38" s="905"/>
      <c r="L38" s="905"/>
      <c r="M38" s="905"/>
      <c r="N38" s="905"/>
      <c r="O38" s="905"/>
      <c r="P38" s="905"/>
      <c r="Q38" s="905"/>
      <c r="R38" s="905"/>
      <c r="S38" s="905"/>
      <c r="T38" s="905"/>
      <c r="U38" s="905"/>
      <c r="V38" s="905"/>
      <c r="W38" s="905"/>
    </row>
    <row r="39" spans="1:24" x14ac:dyDescent="0.2">
      <c r="A39" s="962" t="s">
        <v>36</v>
      </c>
      <c r="B39" s="962"/>
      <c r="C39" s="963" t="s">
        <v>37</v>
      </c>
      <c r="D39" s="963"/>
      <c r="E39" s="963"/>
      <c r="F39" s="963"/>
      <c r="G39" s="963"/>
      <c r="H39" s="963"/>
      <c r="I39" s="963"/>
      <c r="J39" s="963"/>
      <c r="K39" s="963"/>
      <c r="L39" s="963"/>
      <c r="M39" s="963"/>
      <c r="N39" s="963"/>
      <c r="O39" s="963"/>
      <c r="P39" s="963"/>
      <c r="Q39" s="963"/>
      <c r="R39" s="963"/>
      <c r="S39" s="963"/>
      <c r="T39" s="963"/>
      <c r="U39" s="963"/>
      <c r="V39" s="963"/>
      <c r="W39" s="963"/>
    </row>
    <row r="40" spans="1:24" ht="21" customHeight="1" x14ac:dyDescent="0.2">
      <c r="A40" s="869" t="s">
        <v>38</v>
      </c>
      <c r="B40" s="869"/>
      <c r="C40" s="878" t="s">
        <v>39</v>
      </c>
      <c r="D40" s="878"/>
      <c r="E40" s="878"/>
      <c r="F40" s="878"/>
      <c r="G40" s="878"/>
      <c r="H40" s="878"/>
      <c r="I40" s="878"/>
      <c r="J40" s="878"/>
      <c r="K40" s="878"/>
      <c r="L40" s="878"/>
      <c r="M40" s="878"/>
      <c r="N40" s="878"/>
      <c r="O40" s="878"/>
      <c r="P40" s="878"/>
      <c r="Q40" s="873">
        <f>'100.00.001'!O15</f>
        <v>0</v>
      </c>
      <c r="R40" s="873"/>
      <c r="S40" s="873"/>
      <c r="T40" s="873"/>
      <c r="U40" s="873"/>
      <c r="V40" s="873"/>
      <c r="W40" s="873"/>
      <c r="X40" s="26"/>
    </row>
    <row r="41" spans="1:24" s="5" customFormat="1" ht="8.25" customHeight="1" thickBot="1" x14ac:dyDescent="0.25">
      <c r="A41" s="905"/>
      <c r="B41" s="905"/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5"/>
      <c r="N41" s="905"/>
      <c r="O41" s="905"/>
      <c r="P41" s="905"/>
      <c r="Q41" s="905"/>
      <c r="R41" s="905"/>
      <c r="S41" s="905"/>
      <c r="T41" s="905"/>
      <c r="U41" s="905"/>
      <c r="V41" s="905"/>
      <c r="W41" s="905"/>
      <c r="X41" s="27"/>
    </row>
    <row r="42" spans="1:24" ht="21" customHeight="1" thickBot="1" x14ac:dyDescent="0.25">
      <c r="A42" s="30"/>
      <c r="B42" s="18" t="s">
        <v>44</v>
      </c>
      <c r="C42" s="878" t="s">
        <v>2242</v>
      </c>
      <c r="D42" s="878"/>
      <c r="E42" s="878"/>
      <c r="F42" s="878"/>
      <c r="G42" s="878"/>
      <c r="H42" s="878"/>
      <c r="I42" s="878"/>
      <c r="J42" s="878"/>
      <c r="K42" s="878"/>
      <c r="L42" s="878"/>
      <c r="M42" s="878"/>
      <c r="N42" s="878"/>
      <c r="O42" s="878"/>
      <c r="P42" s="878"/>
      <c r="Q42" s="873">
        <f>'100.00.001'!O27:O27</f>
        <v>0</v>
      </c>
      <c r="R42" s="873"/>
      <c r="S42" s="873"/>
      <c r="T42" s="873"/>
      <c r="U42" s="873"/>
      <c r="V42" s="873"/>
      <c r="W42" s="873"/>
      <c r="X42" s="26"/>
    </row>
    <row r="43" spans="1:24" s="5" customFormat="1" ht="8.25" customHeight="1" thickBot="1" x14ac:dyDescent="0.25">
      <c r="A43" s="905"/>
      <c r="B43" s="905"/>
      <c r="C43" s="905"/>
      <c r="D43" s="905"/>
      <c r="E43" s="905"/>
      <c r="F43" s="905"/>
      <c r="G43" s="905"/>
      <c r="H43" s="905"/>
      <c r="I43" s="905"/>
      <c r="J43" s="905"/>
      <c r="K43" s="905"/>
      <c r="L43" s="905"/>
      <c r="M43" s="905"/>
      <c r="N43" s="905"/>
      <c r="O43" s="905"/>
      <c r="P43" s="905"/>
      <c r="Q43" s="905"/>
      <c r="R43" s="905"/>
      <c r="S43" s="905"/>
      <c r="T43" s="905"/>
      <c r="U43" s="905"/>
      <c r="V43" s="905"/>
      <c r="W43" s="905"/>
      <c r="X43" s="27"/>
    </row>
    <row r="44" spans="1:24" ht="22.5" customHeight="1" thickBot="1" x14ac:dyDescent="0.25">
      <c r="A44" s="30"/>
      <c r="B44" s="18" t="s">
        <v>56</v>
      </c>
      <c r="C44" s="878" t="s">
        <v>2243</v>
      </c>
      <c r="D44" s="878"/>
      <c r="E44" s="878"/>
      <c r="F44" s="878"/>
      <c r="G44" s="878"/>
      <c r="H44" s="878"/>
      <c r="I44" s="878"/>
      <c r="J44" s="878"/>
      <c r="K44" s="878"/>
      <c r="L44" s="878"/>
      <c r="M44" s="878"/>
      <c r="N44" s="878"/>
      <c r="O44" s="878"/>
      <c r="P44" s="878"/>
      <c r="Q44" s="873">
        <f>'100.00.001'!O37:O37</f>
        <v>0</v>
      </c>
      <c r="R44" s="873"/>
      <c r="S44" s="873"/>
      <c r="T44" s="873"/>
      <c r="U44" s="873"/>
      <c r="V44" s="873"/>
      <c r="W44" s="873"/>
      <c r="X44" s="26"/>
    </row>
    <row r="45" spans="1:24" s="5" customFormat="1" ht="8.25" customHeight="1" thickBot="1" x14ac:dyDescent="0.25">
      <c r="A45" s="28"/>
      <c r="B45" s="29"/>
      <c r="C45" s="960"/>
      <c r="D45" s="960"/>
      <c r="E45" s="960"/>
      <c r="F45" s="960"/>
      <c r="G45" s="960"/>
      <c r="H45" s="960"/>
      <c r="I45" s="960"/>
      <c r="J45" s="960"/>
      <c r="K45" s="960"/>
      <c r="L45" s="960"/>
      <c r="M45" s="960"/>
      <c r="N45" s="960"/>
      <c r="O45" s="960"/>
      <c r="P45" s="960"/>
      <c r="Q45" s="961"/>
      <c r="R45" s="961"/>
      <c r="S45" s="961"/>
      <c r="T45" s="961"/>
      <c r="U45" s="961"/>
      <c r="V45" s="961"/>
      <c r="W45" s="961"/>
      <c r="X45" s="27"/>
    </row>
    <row r="46" spans="1:24" ht="22.5" customHeight="1" thickBot="1" x14ac:dyDescent="0.25">
      <c r="A46" s="30"/>
      <c r="B46" s="18" t="s">
        <v>58</v>
      </c>
      <c r="C46" s="878" t="s">
        <v>2244</v>
      </c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  <c r="P46" s="878"/>
      <c r="Q46" s="873">
        <f>'100.00.001'!O47:O47</f>
        <v>0</v>
      </c>
      <c r="R46" s="873"/>
      <c r="S46" s="873"/>
      <c r="T46" s="873"/>
      <c r="U46" s="873"/>
      <c r="V46" s="873"/>
      <c r="W46" s="873"/>
      <c r="X46" s="26"/>
    </row>
    <row r="47" spans="1:24" s="5" customFormat="1" ht="8.25" customHeight="1" thickBot="1" x14ac:dyDescent="0.25">
      <c r="A47" s="28"/>
      <c r="B47" s="29"/>
      <c r="C47" s="960"/>
      <c r="D47" s="960"/>
      <c r="E47" s="960"/>
      <c r="F47" s="960"/>
      <c r="G47" s="960"/>
      <c r="H47" s="960"/>
      <c r="I47" s="960"/>
      <c r="J47" s="960"/>
      <c r="K47" s="960"/>
      <c r="L47" s="960"/>
      <c r="M47" s="960"/>
      <c r="N47" s="960"/>
      <c r="O47" s="960"/>
      <c r="P47" s="960"/>
      <c r="Q47" s="961"/>
      <c r="R47" s="961"/>
      <c r="S47" s="961"/>
      <c r="T47" s="961"/>
      <c r="U47" s="961"/>
      <c r="V47" s="961"/>
      <c r="W47" s="961"/>
      <c r="X47" s="27"/>
    </row>
    <row r="48" spans="1:24" ht="22.5" customHeight="1" thickBot="1" x14ac:dyDescent="0.25">
      <c r="A48" s="30"/>
      <c r="B48" s="18" t="s">
        <v>76</v>
      </c>
      <c r="C48" s="878" t="s">
        <v>2245</v>
      </c>
      <c r="D48" s="878"/>
      <c r="E48" s="878"/>
      <c r="F48" s="878"/>
      <c r="G48" s="878"/>
      <c r="H48" s="878"/>
      <c r="I48" s="878"/>
      <c r="J48" s="878"/>
      <c r="K48" s="878"/>
      <c r="L48" s="878"/>
      <c r="M48" s="878"/>
      <c r="N48" s="878"/>
      <c r="O48" s="878"/>
      <c r="P48" s="878"/>
      <c r="Q48" s="873">
        <f>'100.00.001'!O57:O57</f>
        <v>0</v>
      </c>
      <c r="R48" s="873"/>
      <c r="S48" s="873"/>
      <c r="T48" s="873"/>
      <c r="U48" s="873"/>
      <c r="V48" s="873"/>
      <c r="W48" s="873"/>
      <c r="X48" s="26"/>
    </row>
    <row r="49" spans="1:24" s="5" customFormat="1" ht="8.25" customHeight="1" x14ac:dyDescent="0.2">
      <c r="A49" s="905"/>
      <c r="B49" s="905"/>
      <c r="C49" s="905"/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27"/>
    </row>
    <row r="50" spans="1:24" ht="21" customHeight="1" x14ac:dyDescent="0.2">
      <c r="A50" s="869" t="s">
        <v>40</v>
      </c>
      <c r="B50" s="869"/>
      <c r="C50" s="878" t="s">
        <v>41</v>
      </c>
      <c r="D50" s="878"/>
      <c r="E50" s="878"/>
      <c r="F50" s="878"/>
      <c r="G50" s="878"/>
      <c r="H50" s="878"/>
      <c r="I50" s="878"/>
      <c r="J50" s="878"/>
      <c r="K50" s="878"/>
      <c r="L50" s="878"/>
      <c r="M50" s="878"/>
      <c r="N50" s="878"/>
      <c r="O50" s="878"/>
      <c r="P50" s="878"/>
      <c r="Q50" s="873">
        <f>'100.00.002'!Q15</f>
        <v>0</v>
      </c>
      <c r="R50" s="873"/>
      <c r="S50" s="873"/>
      <c r="T50" s="873"/>
      <c r="U50" s="873"/>
      <c r="V50" s="873"/>
      <c r="W50" s="873"/>
      <c r="X50" s="26"/>
    </row>
    <row r="51" spans="1:24" s="5" customFormat="1" ht="8.25" customHeight="1" x14ac:dyDescent="0.2">
      <c r="A51" s="905"/>
      <c r="B51" s="905"/>
      <c r="C51" s="905"/>
      <c r="D51" s="905"/>
      <c r="E51" s="905"/>
      <c r="F51" s="905"/>
      <c r="G51" s="905"/>
      <c r="H51" s="905"/>
      <c r="I51" s="905"/>
      <c r="J51" s="905"/>
      <c r="K51" s="905"/>
      <c r="L51" s="905"/>
      <c r="M51" s="905"/>
      <c r="N51" s="905"/>
      <c r="O51" s="905"/>
      <c r="P51" s="905"/>
      <c r="Q51" s="905"/>
      <c r="R51" s="905"/>
      <c r="S51" s="905"/>
      <c r="T51" s="905"/>
      <c r="U51" s="905"/>
      <c r="V51" s="905"/>
      <c r="W51" s="905"/>
      <c r="X51" s="27"/>
    </row>
    <row r="52" spans="1:24" ht="21" customHeight="1" x14ac:dyDescent="0.2">
      <c r="A52" s="869" t="s">
        <v>42</v>
      </c>
      <c r="B52" s="869"/>
      <c r="C52" s="878" t="s">
        <v>2246</v>
      </c>
      <c r="D52" s="878"/>
      <c r="E52" s="878"/>
      <c r="F52" s="878"/>
      <c r="G52" s="878"/>
      <c r="H52" s="878"/>
      <c r="I52" s="878"/>
      <c r="J52" s="878"/>
      <c r="K52" s="878"/>
      <c r="L52" s="878"/>
      <c r="M52" s="878"/>
      <c r="N52" s="878"/>
      <c r="O52" s="878"/>
      <c r="P52" s="878"/>
      <c r="Q52" s="873">
        <f>'100.00.003'!Y14</f>
        <v>0</v>
      </c>
      <c r="R52" s="873"/>
      <c r="S52" s="873"/>
      <c r="T52" s="873"/>
      <c r="U52" s="873"/>
      <c r="V52" s="873"/>
      <c r="W52" s="873"/>
      <c r="X52" s="26"/>
    </row>
    <row r="53" spans="1:24" s="5" customFormat="1" ht="8.25" customHeight="1" x14ac:dyDescent="0.2">
      <c r="A53" s="905"/>
      <c r="B53" s="905"/>
      <c r="C53" s="905"/>
      <c r="D53" s="905"/>
      <c r="E53" s="905"/>
      <c r="F53" s="905"/>
      <c r="G53" s="905"/>
      <c r="H53" s="905"/>
      <c r="I53" s="905"/>
      <c r="J53" s="905"/>
      <c r="K53" s="905"/>
      <c r="L53" s="905"/>
      <c r="M53" s="905"/>
      <c r="N53" s="905"/>
      <c r="O53" s="905"/>
      <c r="P53" s="905"/>
      <c r="Q53" s="905"/>
      <c r="R53" s="905"/>
      <c r="S53" s="905"/>
      <c r="T53" s="905"/>
      <c r="U53" s="905"/>
      <c r="V53" s="905"/>
      <c r="W53" s="905"/>
      <c r="X53" s="27"/>
    </row>
    <row r="54" spans="1:24" ht="21" customHeight="1" x14ac:dyDescent="0.2">
      <c r="A54" s="869" t="s">
        <v>45</v>
      </c>
      <c r="B54" s="869"/>
      <c r="C54" s="878" t="s">
        <v>2247</v>
      </c>
      <c r="D54" s="878"/>
      <c r="E54" s="878"/>
      <c r="F54" s="878"/>
      <c r="G54" s="878"/>
      <c r="H54" s="878"/>
      <c r="I54" s="878"/>
      <c r="J54" s="878"/>
      <c r="K54" s="878"/>
      <c r="L54" s="878"/>
      <c r="M54" s="878"/>
      <c r="N54" s="878"/>
      <c r="O54" s="878"/>
      <c r="P54" s="878"/>
      <c r="Q54" s="873">
        <f>'100.00.004'!Q15:W15</f>
        <v>0</v>
      </c>
      <c r="R54" s="873"/>
      <c r="S54" s="873"/>
      <c r="T54" s="873"/>
      <c r="U54" s="873"/>
      <c r="V54" s="873"/>
      <c r="W54" s="873"/>
      <c r="X54" s="26"/>
    </row>
    <row r="55" spans="1:24" s="5" customFormat="1" ht="8.25" customHeight="1" x14ac:dyDescent="0.2">
      <c r="A55" s="905"/>
      <c r="B55" s="905"/>
      <c r="C55" s="905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27"/>
    </row>
    <row r="56" spans="1:24" ht="25.5" customHeight="1" x14ac:dyDescent="0.2">
      <c r="A56" s="869" t="s">
        <v>47</v>
      </c>
      <c r="B56" s="869"/>
      <c r="C56" s="878" t="s">
        <v>2248</v>
      </c>
      <c r="D56" s="878"/>
      <c r="E56" s="878"/>
      <c r="F56" s="878"/>
      <c r="G56" s="878"/>
      <c r="H56" s="878"/>
      <c r="I56" s="878"/>
      <c r="J56" s="878"/>
      <c r="K56" s="878"/>
      <c r="L56" s="878"/>
      <c r="M56" s="878"/>
      <c r="N56" s="878"/>
      <c r="O56" s="878"/>
      <c r="P56" s="878"/>
      <c r="Q56" s="873">
        <v>0</v>
      </c>
      <c r="R56" s="873"/>
      <c r="S56" s="873"/>
      <c r="T56" s="873"/>
      <c r="U56" s="873"/>
      <c r="V56" s="873"/>
      <c r="W56" s="873"/>
      <c r="X56" s="26"/>
    </row>
    <row r="57" spans="1:24" s="5" customFormat="1" ht="8.25" customHeight="1" x14ac:dyDescent="0.2">
      <c r="A57" s="905"/>
      <c r="B57" s="905"/>
      <c r="C57" s="905"/>
      <c r="D57" s="905"/>
      <c r="E57" s="905"/>
      <c r="F57" s="905"/>
      <c r="G57" s="905"/>
      <c r="H57" s="905"/>
      <c r="I57" s="905"/>
      <c r="J57" s="905"/>
      <c r="K57" s="905"/>
      <c r="L57" s="905"/>
      <c r="M57" s="905"/>
      <c r="N57" s="905"/>
      <c r="O57" s="905"/>
      <c r="P57" s="905"/>
      <c r="Q57" s="905"/>
      <c r="R57" s="905"/>
      <c r="S57" s="905"/>
      <c r="T57" s="905"/>
      <c r="U57" s="905"/>
      <c r="V57" s="905"/>
      <c r="W57" s="905"/>
      <c r="X57" s="27"/>
    </row>
    <row r="58" spans="1:24" ht="22.5" customHeight="1" x14ac:dyDescent="0.2">
      <c r="A58" s="869" t="s">
        <v>48</v>
      </c>
      <c r="B58" s="869"/>
      <c r="C58" s="878" t="s">
        <v>43</v>
      </c>
      <c r="D58" s="878"/>
      <c r="E58" s="878"/>
      <c r="F58" s="878"/>
      <c r="G58" s="878"/>
      <c r="H58" s="878"/>
      <c r="I58" s="878"/>
      <c r="J58" s="878"/>
      <c r="K58" s="878"/>
      <c r="L58" s="878"/>
      <c r="M58" s="878"/>
      <c r="N58" s="878"/>
      <c r="O58" s="878"/>
      <c r="P58" s="878"/>
      <c r="Q58" s="873">
        <v>0</v>
      </c>
      <c r="R58" s="873"/>
      <c r="S58" s="873"/>
      <c r="T58" s="873"/>
      <c r="U58" s="873"/>
      <c r="V58" s="873"/>
      <c r="W58" s="873"/>
      <c r="X58" s="26"/>
    </row>
    <row r="59" spans="1:24" s="5" customFormat="1" ht="8.25" customHeight="1" thickBot="1" x14ac:dyDescent="0.25">
      <c r="A59" s="28"/>
      <c r="B59" s="29"/>
      <c r="C59" s="960"/>
      <c r="D59" s="960"/>
      <c r="E59" s="960"/>
      <c r="F59" s="960"/>
      <c r="G59" s="960"/>
      <c r="H59" s="960"/>
      <c r="I59" s="960"/>
      <c r="J59" s="960"/>
      <c r="K59" s="960"/>
      <c r="L59" s="960"/>
      <c r="M59" s="960"/>
      <c r="N59" s="960"/>
      <c r="O59" s="960"/>
      <c r="P59" s="960"/>
      <c r="Q59" s="961"/>
      <c r="R59" s="961"/>
      <c r="S59" s="961"/>
      <c r="T59" s="961"/>
      <c r="U59" s="961"/>
      <c r="V59" s="961"/>
      <c r="W59" s="961"/>
      <c r="X59" s="27"/>
    </row>
    <row r="60" spans="1:24" ht="12.75" customHeight="1" thickBot="1" x14ac:dyDescent="0.25">
      <c r="A60" s="30"/>
      <c r="B60" s="18" t="s">
        <v>44</v>
      </c>
      <c r="C60" s="964" t="s">
        <v>2012</v>
      </c>
      <c r="D60" s="964"/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873">
        <v>0</v>
      </c>
      <c r="R60" s="873"/>
      <c r="S60" s="873"/>
      <c r="T60" s="873"/>
      <c r="U60" s="873"/>
      <c r="V60" s="873"/>
      <c r="W60" s="873"/>
      <c r="X60" s="26"/>
    </row>
    <row r="61" spans="1:24" s="5" customFormat="1" ht="8.25" customHeight="1" x14ac:dyDescent="0.2">
      <c r="A61" s="905"/>
      <c r="B61" s="905"/>
      <c r="C61" s="905"/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27"/>
    </row>
    <row r="62" spans="1:24" ht="21" customHeight="1" x14ac:dyDescent="0.2">
      <c r="A62" s="869" t="s">
        <v>49</v>
      </c>
      <c r="B62" s="869"/>
      <c r="C62" s="878" t="s">
        <v>2025</v>
      </c>
      <c r="D62" s="878"/>
      <c r="E62" s="878"/>
      <c r="F62" s="878"/>
      <c r="G62" s="878"/>
      <c r="H62" s="878"/>
      <c r="I62" s="878"/>
      <c r="J62" s="878"/>
      <c r="K62" s="878"/>
      <c r="L62" s="878"/>
      <c r="M62" s="878"/>
      <c r="N62" s="878"/>
      <c r="O62" s="878"/>
      <c r="P62" s="878"/>
      <c r="Q62" s="873">
        <f>Q64+Q66</f>
        <v>0</v>
      </c>
      <c r="R62" s="873"/>
      <c r="S62" s="873"/>
      <c r="T62" s="873"/>
      <c r="U62" s="873"/>
      <c r="V62" s="873"/>
      <c r="W62" s="873"/>
      <c r="X62" s="26"/>
    </row>
    <row r="63" spans="1:24" s="5" customFormat="1" ht="8.25" customHeight="1" thickBot="1" x14ac:dyDescent="0.25">
      <c r="A63" s="905"/>
      <c r="B63" s="905"/>
      <c r="C63" s="905"/>
      <c r="D63" s="905"/>
      <c r="E63" s="905"/>
      <c r="F63" s="905"/>
      <c r="G63" s="905"/>
      <c r="H63" s="905"/>
      <c r="I63" s="905"/>
      <c r="J63" s="905"/>
      <c r="K63" s="905"/>
      <c r="L63" s="905"/>
      <c r="M63" s="905"/>
      <c r="N63" s="905"/>
      <c r="O63" s="905"/>
      <c r="P63" s="905"/>
      <c r="Q63" s="905"/>
      <c r="R63" s="905"/>
      <c r="S63" s="905"/>
      <c r="T63" s="905"/>
      <c r="U63" s="905"/>
      <c r="V63" s="905"/>
      <c r="W63" s="905"/>
      <c r="X63" s="27"/>
    </row>
    <row r="64" spans="1:24" ht="21" customHeight="1" thickBot="1" x14ac:dyDescent="0.25">
      <c r="A64" s="30"/>
      <c r="B64" s="18" t="s">
        <v>44</v>
      </c>
      <c r="C64" s="878" t="s">
        <v>2249</v>
      </c>
      <c r="D64" s="878"/>
      <c r="E64" s="878"/>
      <c r="F64" s="878"/>
      <c r="G64" s="878"/>
      <c r="H64" s="878"/>
      <c r="I64" s="878"/>
      <c r="J64" s="878"/>
      <c r="K64" s="878"/>
      <c r="L64" s="878"/>
      <c r="M64" s="878"/>
      <c r="N64" s="878"/>
      <c r="O64" s="878"/>
      <c r="P64" s="878"/>
      <c r="Q64" s="873">
        <f>'100.00.007'!M18</f>
        <v>0</v>
      </c>
      <c r="R64" s="873"/>
      <c r="S64" s="873"/>
      <c r="T64" s="873"/>
      <c r="U64" s="873"/>
      <c r="V64" s="873"/>
      <c r="W64" s="873"/>
      <c r="X64" s="26"/>
    </row>
    <row r="65" spans="1:24" s="5" customFormat="1" ht="8.25" customHeight="1" thickBot="1" x14ac:dyDescent="0.25">
      <c r="A65" s="905"/>
      <c r="B65" s="905"/>
      <c r="C65" s="905"/>
      <c r="D65" s="905"/>
      <c r="E65" s="905"/>
      <c r="F65" s="905"/>
      <c r="G65" s="905"/>
      <c r="H65" s="905"/>
      <c r="I65" s="905"/>
      <c r="J65" s="905"/>
      <c r="K65" s="905"/>
      <c r="L65" s="905"/>
      <c r="M65" s="905"/>
      <c r="N65" s="905"/>
      <c r="O65" s="905"/>
      <c r="P65" s="905"/>
      <c r="Q65" s="905"/>
      <c r="R65" s="905"/>
      <c r="S65" s="905"/>
      <c r="T65" s="905"/>
      <c r="U65" s="905"/>
      <c r="V65" s="905"/>
      <c r="W65" s="905"/>
      <c r="X65" s="27"/>
    </row>
    <row r="66" spans="1:24" ht="22.5" customHeight="1" thickBot="1" x14ac:dyDescent="0.25">
      <c r="A66" s="30"/>
      <c r="B66" s="18" t="s">
        <v>56</v>
      </c>
      <c r="C66" s="878" t="s">
        <v>2250</v>
      </c>
      <c r="D66" s="878"/>
      <c r="E66" s="878"/>
      <c r="F66" s="878"/>
      <c r="G66" s="878"/>
      <c r="H66" s="878"/>
      <c r="I66" s="878"/>
      <c r="J66" s="878"/>
      <c r="K66" s="878"/>
      <c r="L66" s="878"/>
      <c r="M66" s="878"/>
      <c r="N66" s="878"/>
      <c r="O66" s="878"/>
      <c r="P66" s="878"/>
      <c r="Q66" s="873">
        <f>'100.00.007'!M30</f>
        <v>0</v>
      </c>
      <c r="R66" s="873"/>
      <c r="S66" s="873"/>
      <c r="T66" s="873"/>
      <c r="U66" s="873"/>
      <c r="V66" s="873"/>
      <c r="W66" s="873"/>
      <c r="X66" s="26"/>
    </row>
    <row r="67" spans="1:24" s="5" customFormat="1" ht="8.25" customHeight="1" x14ac:dyDescent="0.2">
      <c r="A67" s="905"/>
      <c r="B67" s="905"/>
      <c r="C67" s="905"/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27"/>
    </row>
    <row r="68" spans="1:24" ht="21" customHeight="1" x14ac:dyDescent="0.2">
      <c r="A68" s="869" t="s">
        <v>50</v>
      </c>
      <c r="B68" s="869"/>
      <c r="C68" s="878" t="s">
        <v>2251</v>
      </c>
      <c r="D68" s="878"/>
      <c r="E68" s="878"/>
      <c r="F68" s="878"/>
      <c r="G68" s="878"/>
      <c r="H68" s="878"/>
      <c r="I68" s="878"/>
      <c r="J68" s="878"/>
      <c r="K68" s="878"/>
      <c r="L68" s="878"/>
      <c r="M68" s="878"/>
      <c r="N68" s="878"/>
      <c r="O68" s="878"/>
      <c r="P68" s="878"/>
      <c r="Q68" s="873">
        <f>'100.00.008'!U14</f>
        <v>0</v>
      </c>
      <c r="R68" s="873"/>
      <c r="S68" s="873"/>
      <c r="T68" s="873"/>
      <c r="U68" s="873"/>
      <c r="V68" s="873"/>
      <c r="W68" s="873"/>
      <c r="X68" s="26"/>
    </row>
    <row r="69" spans="1:24" s="5" customFormat="1" ht="8.25" customHeight="1" x14ac:dyDescent="0.2">
      <c r="A69" s="905"/>
      <c r="B69" s="905"/>
      <c r="C69" s="905"/>
      <c r="D69" s="905"/>
      <c r="E69" s="905"/>
      <c r="F69" s="905"/>
      <c r="G69" s="905"/>
      <c r="H69" s="905"/>
      <c r="I69" s="905"/>
      <c r="J69" s="905"/>
      <c r="K69" s="905"/>
      <c r="L69" s="905"/>
      <c r="M69" s="905"/>
      <c r="N69" s="905"/>
      <c r="O69" s="905"/>
      <c r="P69" s="905"/>
      <c r="Q69" s="905"/>
      <c r="R69" s="905"/>
      <c r="S69" s="905"/>
      <c r="T69" s="905"/>
      <c r="U69" s="905"/>
      <c r="V69" s="905"/>
      <c r="W69" s="905"/>
      <c r="X69" s="27"/>
    </row>
    <row r="70" spans="1:24" ht="25.5" customHeight="1" x14ac:dyDescent="0.2">
      <c r="A70" s="869" t="s">
        <v>52</v>
      </c>
      <c r="B70" s="869"/>
      <c r="C70" s="878" t="s">
        <v>2252</v>
      </c>
      <c r="D70" s="878"/>
      <c r="E70" s="878"/>
      <c r="F70" s="878"/>
      <c r="G70" s="878"/>
      <c r="H70" s="878"/>
      <c r="I70" s="878"/>
      <c r="J70" s="878"/>
      <c r="K70" s="878"/>
      <c r="L70" s="878"/>
      <c r="M70" s="878"/>
      <c r="N70" s="878"/>
      <c r="O70" s="878"/>
      <c r="P70" s="878"/>
      <c r="Q70" s="873">
        <f>'100.00.009'!Q17:W17</f>
        <v>0</v>
      </c>
      <c r="R70" s="873"/>
      <c r="S70" s="873"/>
      <c r="T70" s="873"/>
      <c r="U70" s="873"/>
      <c r="V70" s="873"/>
      <c r="W70" s="873"/>
      <c r="X70" s="26"/>
    </row>
    <row r="71" spans="1:24" s="5" customFormat="1" ht="8.25" customHeight="1" x14ac:dyDescent="0.2">
      <c r="A71" s="905"/>
      <c r="B71" s="905"/>
      <c r="C71" s="905"/>
      <c r="D71" s="905"/>
      <c r="E71" s="905"/>
      <c r="F71" s="905"/>
      <c r="G71" s="905"/>
      <c r="H71" s="905"/>
      <c r="I71" s="905"/>
      <c r="J71" s="905"/>
      <c r="K71" s="905"/>
      <c r="L71" s="905"/>
      <c r="M71" s="905"/>
      <c r="N71" s="905"/>
      <c r="O71" s="905"/>
      <c r="P71" s="905"/>
      <c r="Q71" s="905"/>
      <c r="R71" s="905"/>
      <c r="S71" s="905"/>
      <c r="T71" s="905"/>
      <c r="U71" s="905"/>
      <c r="V71" s="905"/>
      <c r="W71" s="905"/>
      <c r="X71" s="27"/>
    </row>
    <row r="72" spans="1:24" ht="22.5" customHeight="1" x14ac:dyDescent="0.2">
      <c r="A72" s="869" t="s">
        <v>87</v>
      </c>
      <c r="B72" s="869"/>
      <c r="C72" s="878" t="s">
        <v>2253</v>
      </c>
      <c r="D72" s="878"/>
      <c r="E72" s="878"/>
      <c r="F72" s="878"/>
      <c r="G72" s="878"/>
      <c r="H72" s="878"/>
      <c r="I72" s="878"/>
      <c r="J72" s="878"/>
      <c r="K72" s="878"/>
      <c r="L72" s="878"/>
      <c r="M72" s="878"/>
      <c r="N72" s="878"/>
      <c r="O72" s="878"/>
      <c r="P72" s="878"/>
      <c r="Q72" s="873">
        <f>'100.00.010'!Q17:W17</f>
        <v>0</v>
      </c>
      <c r="R72" s="873"/>
      <c r="S72" s="873"/>
      <c r="T72" s="873"/>
      <c r="U72" s="873"/>
      <c r="V72" s="873"/>
      <c r="W72" s="873"/>
      <c r="X72" s="26"/>
    </row>
    <row r="73" spans="1:24" s="5" customFormat="1" ht="8.25" customHeight="1" x14ac:dyDescent="0.2">
      <c r="A73" s="28"/>
      <c r="B73" s="29"/>
      <c r="C73" s="960"/>
      <c r="D73" s="960"/>
      <c r="E73" s="960"/>
      <c r="F73" s="960"/>
      <c r="G73" s="960"/>
      <c r="H73" s="960"/>
      <c r="I73" s="960"/>
      <c r="J73" s="960"/>
      <c r="K73" s="960"/>
      <c r="L73" s="960"/>
      <c r="M73" s="960"/>
      <c r="N73" s="960"/>
      <c r="O73" s="960"/>
      <c r="P73" s="960"/>
      <c r="Q73" s="961"/>
      <c r="R73" s="961"/>
      <c r="S73" s="961"/>
      <c r="T73" s="961"/>
      <c r="U73" s="961"/>
      <c r="V73" s="961"/>
      <c r="W73" s="961"/>
      <c r="X73" s="27"/>
    </row>
    <row r="74" spans="1:24" ht="21" customHeight="1" x14ac:dyDescent="0.2">
      <c r="A74" s="869" t="s">
        <v>89</v>
      </c>
      <c r="B74" s="869"/>
      <c r="C74" s="878" t="s">
        <v>2254</v>
      </c>
      <c r="D74" s="878"/>
      <c r="E74" s="878"/>
      <c r="F74" s="878"/>
      <c r="G74" s="878"/>
      <c r="H74" s="878"/>
      <c r="I74" s="878"/>
      <c r="J74" s="878"/>
      <c r="K74" s="878"/>
      <c r="L74" s="878"/>
      <c r="M74" s="878"/>
      <c r="N74" s="878"/>
      <c r="O74" s="878"/>
      <c r="P74" s="878"/>
      <c r="Q74" s="873">
        <v>0</v>
      </c>
      <c r="R74" s="873"/>
      <c r="S74" s="873"/>
      <c r="T74" s="873"/>
      <c r="U74" s="873"/>
      <c r="V74" s="873"/>
      <c r="W74" s="873"/>
      <c r="X74" s="26"/>
    </row>
    <row r="75" spans="1:24" s="5" customFormat="1" ht="8.25" customHeight="1" x14ac:dyDescent="0.2">
      <c r="A75" s="905"/>
      <c r="B75" s="905"/>
      <c r="C75" s="905"/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27"/>
    </row>
    <row r="76" spans="1:24" ht="25.5" customHeight="1" x14ac:dyDescent="0.2">
      <c r="A76" s="869" t="s">
        <v>90</v>
      </c>
      <c r="B76" s="869"/>
      <c r="C76" s="878" t="s">
        <v>2255</v>
      </c>
      <c r="D76" s="878"/>
      <c r="E76" s="878"/>
      <c r="F76" s="878"/>
      <c r="G76" s="878"/>
      <c r="H76" s="878"/>
      <c r="I76" s="878"/>
      <c r="J76" s="878"/>
      <c r="K76" s="878"/>
      <c r="L76" s="878"/>
      <c r="M76" s="878"/>
      <c r="N76" s="878"/>
      <c r="O76" s="878"/>
      <c r="P76" s="878"/>
      <c r="Q76" s="873">
        <v>0</v>
      </c>
      <c r="R76" s="873"/>
      <c r="S76" s="873"/>
      <c r="T76" s="873"/>
      <c r="U76" s="873"/>
      <c r="V76" s="873"/>
      <c r="W76" s="873"/>
      <c r="X76" s="26"/>
    </row>
    <row r="77" spans="1:24" s="5" customFormat="1" ht="8.25" customHeight="1" x14ac:dyDescent="0.2">
      <c r="A77" s="905"/>
      <c r="B77" s="905"/>
      <c r="C77" s="905"/>
      <c r="D77" s="905"/>
      <c r="E77" s="905"/>
      <c r="F77" s="905"/>
      <c r="G77" s="905"/>
      <c r="H77" s="905"/>
      <c r="I77" s="905"/>
      <c r="J77" s="905"/>
      <c r="K77" s="905"/>
      <c r="L77" s="905"/>
      <c r="M77" s="905"/>
      <c r="N77" s="905"/>
      <c r="O77" s="905"/>
      <c r="P77" s="905"/>
      <c r="Q77" s="905"/>
      <c r="R77" s="905"/>
      <c r="S77" s="905"/>
      <c r="T77" s="905"/>
      <c r="U77" s="905"/>
      <c r="V77" s="905"/>
      <c r="W77" s="905"/>
      <c r="X77" s="27"/>
    </row>
    <row r="78" spans="1:24" ht="22.5" customHeight="1" x14ac:dyDescent="0.2">
      <c r="A78" s="869" t="s">
        <v>91</v>
      </c>
      <c r="B78" s="869"/>
      <c r="C78" s="878" t="s">
        <v>2256</v>
      </c>
      <c r="D78" s="878"/>
      <c r="E78" s="878"/>
      <c r="F78" s="878"/>
      <c r="G78" s="878"/>
      <c r="H78" s="878"/>
      <c r="I78" s="878"/>
      <c r="J78" s="878"/>
      <c r="K78" s="878"/>
      <c r="L78" s="878"/>
      <c r="M78" s="878"/>
      <c r="N78" s="878"/>
      <c r="O78" s="878"/>
      <c r="P78" s="878"/>
      <c r="Q78" s="873">
        <v>0</v>
      </c>
      <c r="R78" s="873"/>
      <c r="S78" s="873"/>
      <c r="T78" s="873"/>
      <c r="U78" s="873"/>
      <c r="V78" s="873"/>
      <c r="W78" s="873"/>
      <c r="X78" s="26"/>
    </row>
    <row r="79" spans="1:24" s="5" customFormat="1" ht="8.25" customHeight="1" x14ac:dyDescent="0.2">
      <c r="A79" s="28"/>
      <c r="B79" s="2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1"/>
      <c r="R79" s="961"/>
      <c r="S79" s="961"/>
      <c r="T79" s="961"/>
      <c r="U79" s="961"/>
      <c r="V79" s="961"/>
      <c r="W79" s="961"/>
      <c r="X79" s="27"/>
    </row>
    <row r="80" spans="1:24" ht="31.9" customHeight="1" x14ac:dyDescent="0.2">
      <c r="A80" s="869" t="s">
        <v>93</v>
      </c>
      <c r="B80" s="869"/>
      <c r="C80" s="878" t="s">
        <v>46</v>
      </c>
      <c r="D80" s="878"/>
      <c r="E80" s="878"/>
      <c r="F80" s="878"/>
      <c r="G80" s="878"/>
      <c r="H80" s="878"/>
      <c r="I80" s="878"/>
      <c r="J80" s="878"/>
      <c r="K80" s="878"/>
      <c r="L80" s="878"/>
      <c r="M80" s="878"/>
      <c r="N80" s="878"/>
      <c r="O80" s="878"/>
      <c r="P80" s="878"/>
      <c r="Q80" s="873">
        <f>'100.00.014 ст.278-279'!K20+'100.00.014 ст.278-279'!I31+'100.00.014и100.00.035КурсРа'!Q14:W14+'НР-100.00.014др.доходы'!Q14:W14</f>
        <v>0</v>
      </c>
      <c r="R80" s="873"/>
      <c r="S80" s="873"/>
      <c r="T80" s="873"/>
      <c r="U80" s="873"/>
      <c r="V80" s="873"/>
      <c r="W80" s="873"/>
      <c r="X80" s="26"/>
    </row>
    <row r="81" spans="1:24" s="5" customFormat="1" ht="8.25" customHeight="1" x14ac:dyDescent="0.2">
      <c r="A81" s="905"/>
      <c r="B81" s="905"/>
      <c r="C81" s="905"/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27"/>
    </row>
    <row r="82" spans="1:24" ht="27" customHeight="1" x14ac:dyDescent="0.2">
      <c r="A82" s="966" t="s">
        <v>95</v>
      </c>
      <c r="B82" s="966"/>
      <c r="C82" s="965" t="s">
        <v>2257</v>
      </c>
      <c r="D82" s="965"/>
      <c r="E82" s="965"/>
      <c r="F82" s="965"/>
      <c r="G82" s="965"/>
      <c r="H82" s="965"/>
      <c r="I82" s="965"/>
      <c r="J82" s="965"/>
      <c r="K82" s="965"/>
      <c r="L82" s="965"/>
      <c r="M82" s="965"/>
      <c r="N82" s="965"/>
      <c r="O82" s="965"/>
      <c r="P82" s="965"/>
      <c r="Q82" s="873">
        <f>Q80+Q78+Q76+Q74+Q72+Q70+Q68+Q62+Q58+Q56+Q54+Q52+Q50+Q40</f>
        <v>0</v>
      </c>
      <c r="R82" s="873"/>
      <c r="S82" s="873"/>
      <c r="T82" s="873"/>
      <c r="U82" s="873"/>
      <c r="V82" s="873"/>
      <c r="W82" s="873"/>
      <c r="X82" s="26"/>
    </row>
    <row r="83" spans="1:24" s="5" customFormat="1" ht="8.25" customHeight="1" thickBot="1" x14ac:dyDescent="0.25">
      <c r="A83" s="905"/>
      <c r="B83" s="905"/>
      <c r="C83" s="905"/>
      <c r="D83" s="905"/>
      <c r="E83" s="905"/>
      <c r="F83" s="905"/>
      <c r="G83" s="905"/>
      <c r="H83" s="905"/>
      <c r="I83" s="905"/>
      <c r="J83" s="905"/>
      <c r="K83" s="905"/>
      <c r="L83" s="905"/>
      <c r="M83" s="905"/>
      <c r="N83" s="905"/>
      <c r="O83" s="905"/>
      <c r="P83" s="905"/>
      <c r="Q83" s="905"/>
      <c r="R83" s="905"/>
      <c r="S83" s="905"/>
      <c r="T83" s="905"/>
      <c r="U83" s="905"/>
      <c r="V83" s="905"/>
      <c r="W83" s="905"/>
      <c r="X83" s="27"/>
    </row>
    <row r="84" spans="1:24" s="32" customFormat="1" ht="18" customHeight="1" thickBot="1" x14ac:dyDescent="0.25">
      <c r="A84" s="874" t="s">
        <v>2258</v>
      </c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31"/>
    </row>
    <row r="85" spans="1:24" s="5" customFormat="1" ht="8.25" customHeight="1" x14ac:dyDescent="0.2">
      <c r="A85" s="905"/>
      <c r="B85" s="905"/>
      <c r="C85" s="905"/>
      <c r="D85" s="905"/>
      <c r="E85" s="905"/>
      <c r="F85" s="905"/>
      <c r="G85" s="905"/>
      <c r="H85" s="905"/>
      <c r="I85" s="905"/>
      <c r="J85" s="905"/>
      <c r="K85" s="905"/>
      <c r="L85" s="905"/>
      <c r="M85" s="905"/>
      <c r="N85" s="905"/>
      <c r="O85" s="905"/>
      <c r="P85" s="905"/>
      <c r="Q85" s="905"/>
      <c r="R85" s="905"/>
      <c r="S85" s="905"/>
      <c r="T85" s="905"/>
      <c r="U85" s="905"/>
      <c r="V85" s="905"/>
      <c r="W85" s="905"/>
      <c r="X85" s="27"/>
    </row>
    <row r="86" spans="1:24" ht="27" customHeight="1" x14ac:dyDescent="0.2">
      <c r="A86" s="869" t="s">
        <v>97</v>
      </c>
      <c r="B86" s="869"/>
      <c r="C86" s="878" t="s">
        <v>2344</v>
      </c>
      <c r="D86" s="878"/>
      <c r="E86" s="878"/>
      <c r="F86" s="878"/>
      <c r="G86" s="878"/>
      <c r="H86" s="878"/>
      <c r="I86" s="878"/>
      <c r="J86" s="878"/>
      <c r="K86" s="878"/>
      <c r="L86" s="878"/>
      <c r="M86" s="878"/>
      <c r="N86" s="878"/>
      <c r="O86" s="878"/>
      <c r="P86" s="878"/>
      <c r="Q86" s="873">
        <f>Q88+Q90+Q92+Q94+Q96+Q98+Q100+Q102+Q104+Q106+Q108+Q110+Q112+Q114+Q116+Q118+Q120+Q122+Q124+Q126+Q128+Q130+Q132+Q134+Q136</f>
        <v>0</v>
      </c>
      <c r="R86" s="873"/>
      <c r="S86" s="873"/>
      <c r="T86" s="873"/>
      <c r="U86" s="873"/>
      <c r="V86" s="873"/>
      <c r="W86" s="873"/>
      <c r="X86" s="26"/>
    </row>
    <row r="87" spans="1:24" s="5" customFormat="1" ht="8.25" customHeight="1" thickBot="1" x14ac:dyDescent="0.25">
      <c r="A87" s="905"/>
      <c r="B87" s="905"/>
      <c r="C87" s="905"/>
      <c r="D87" s="905"/>
      <c r="E87" s="905"/>
      <c r="F87" s="905"/>
      <c r="G87" s="905"/>
      <c r="H87" s="905"/>
      <c r="I87" s="905"/>
      <c r="J87" s="905"/>
      <c r="K87" s="905"/>
      <c r="L87" s="905"/>
      <c r="M87" s="905"/>
      <c r="N87" s="905"/>
      <c r="O87" s="905"/>
      <c r="P87" s="905"/>
      <c r="Q87" s="905"/>
      <c r="R87" s="905"/>
      <c r="S87" s="905"/>
      <c r="T87" s="905"/>
      <c r="U87" s="905"/>
      <c r="V87" s="905"/>
      <c r="W87" s="905"/>
      <c r="X87" s="27"/>
    </row>
    <row r="88" spans="1:24" ht="21" customHeight="1" thickBot="1" x14ac:dyDescent="0.25">
      <c r="A88" s="30"/>
      <c r="B88" s="18" t="s">
        <v>44</v>
      </c>
      <c r="C88" s="878" t="s">
        <v>384</v>
      </c>
      <c r="D88" s="878"/>
      <c r="E88" s="878"/>
      <c r="F88" s="878"/>
      <c r="G88" s="878"/>
      <c r="H88" s="878"/>
      <c r="I88" s="878"/>
      <c r="J88" s="878"/>
      <c r="K88" s="878"/>
      <c r="L88" s="878"/>
      <c r="M88" s="878"/>
      <c r="N88" s="878"/>
      <c r="O88" s="878"/>
      <c r="P88" s="878"/>
      <c r="Q88" s="873">
        <f>'100.00.016 корр'!N17</f>
        <v>0</v>
      </c>
      <c r="R88" s="873"/>
      <c r="S88" s="873"/>
      <c r="T88" s="873"/>
      <c r="U88" s="873"/>
      <c r="V88" s="873"/>
      <c r="W88" s="873"/>
      <c r="X88" s="26"/>
    </row>
    <row r="89" spans="1:24" s="5" customFormat="1" ht="8.25" customHeight="1" thickBot="1" x14ac:dyDescent="0.25">
      <c r="A89" s="905"/>
      <c r="B89" s="905"/>
      <c r="C89" s="905"/>
      <c r="D89" s="905"/>
      <c r="E89" s="905"/>
      <c r="F89" s="905"/>
      <c r="G89" s="905"/>
      <c r="H89" s="905"/>
      <c r="I89" s="905"/>
      <c r="J89" s="905"/>
      <c r="K89" s="905"/>
      <c r="L89" s="905"/>
      <c r="M89" s="905"/>
      <c r="N89" s="905"/>
      <c r="O89" s="905"/>
      <c r="P89" s="905"/>
      <c r="Q89" s="905"/>
      <c r="R89" s="905"/>
      <c r="S89" s="905"/>
      <c r="T89" s="905"/>
      <c r="U89" s="905"/>
      <c r="V89" s="905"/>
      <c r="W89" s="905"/>
      <c r="X89" s="27"/>
    </row>
    <row r="90" spans="1:24" ht="22.5" customHeight="1" thickBot="1" x14ac:dyDescent="0.25">
      <c r="A90" s="30"/>
      <c r="B90" s="18" t="s">
        <v>56</v>
      </c>
      <c r="C90" s="878" t="s">
        <v>2112</v>
      </c>
      <c r="D90" s="878"/>
      <c r="E90" s="878"/>
      <c r="F90" s="878"/>
      <c r="G90" s="878"/>
      <c r="H90" s="878"/>
      <c r="I90" s="878"/>
      <c r="J90" s="878"/>
      <c r="K90" s="878"/>
      <c r="L90" s="878"/>
      <c r="M90" s="878"/>
      <c r="N90" s="878"/>
      <c r="O90" s="878"/>
      <c r="P90" s="878"/>
      <c r="Q90" s="873">
        <f>'100.00.016 корр'!N19</f>
        <v>0</v>
      </c>
      <c r="R90" s="873"/>
      <c r="S90" s="873"/>
      <c r="T90" s="873"/>
      <c r="U90" s="873"/>
      <c r="V90" s="873"/>
      <c r="W90" s="873"/>
      <c r="X90" s="26"/>
    </row>
    <row r="91" spans="1:24" s="5" customFormat="1" ht="8.25" customHeight="1" thickBot="1" x14ac:dyDescent="0.25">
      <c r="A91" s="905"/>
      <c r="B91" s="905"/>
      <c r="C91" s="905"/>
      <c r="D91" s="905"/>
      <c r="E91" s="905"/>
      <c r="F91" s="905"/>
      <c r="G91" s="905"/>
      <c r="H91" s="905"/>
      <c r="I91" s="905"/>
      <c r="J91" s="905"/>
      <c r="K91" s="905"/>
      <c r="L91" s="905"/>
      <c r="M91" s="905"/>
      <c r="N91" s="905"/>
      <c r="O91" s="905"/>
      <c r="P91" s="905"/>
      <c r="Q91" s="905"/>
      <c r="R91" s="905"/>
      <c r="S91" s="905"/>
      <c r="T91" s="905"/>
      <c r="U91" s="905"/>
      <c r="V91" s="905"/>
      <c r="W91" s="905"/>
      <c r="X91" s="27"/>
    </row>
    <row r="92" spans="1:24" ht="21" customHeight="1" thickBot="1" x14ac:dyDescent="0.25">
      <c r="A92" s="30"/>
      <c r="B92" s="18" t="s">
        <v>58</v>
      </c>
      <c r="C92" s="878" t="s">
        <v>2087</v>
      </c>
      <c r="D92" s="878"/>
      <c r="E92" s="878"/>
      <c r="F92" s="878"/>
      <c r="G92" s="878"/>
      <c r="H92" s="878"/>
      <c r="I92" s="878"/>
      <c r="J92" s="878"/>
      <c r="K92" s="878"/>
      <c r="L92" s="878"/>
      <c r="M92" s="878"/>
      <c r="N92" s="878"/>
      <c r="O92" s="878"/>
      <c r="P92" s="878"/>
      <c r="Q92" s="873">
        <f>'100.00.016 корр'!N21</f>
        <v>0</v>
      </c>
      <c r="R92" s="873"/>
      <c r="S92" s="873"/>
      <c r="T92" s="873"/>
      <c r="U92" s="873"/>
      <c r="V92" s="873"/>
      <c r="W92" s="873"/>
      <c r="X92" s="26"/>
    </row>
    <row r="93" spans="1:24" s="5" customFormat="1" ht="8.25" customHeight="1" thickBot="1" x14ac:dyDescent="0.25">
      <c r="A93" s="905"/>
      <c r="B93" s="905"/>
      <c r="C93" s="905"/>
      <c r="D93" s="905"/>
      <c r="E93" s="905"/>
      <c r="F93" s="905"/>
      <c r="G93" s="905"/>
      <c r="H93" s="905"/>
      <c r="I93" s="905"/>
      <c r="J93" s="905"/>
      <c r="K93" s="905"/>
      <c r="L93" s="905"/>
      <c r="M93" s="905"/>
      <c r="N93" s="905"/>
      <c r="O93" s="905"/>
      <c r="P93" s="905"/>
      <c r="Q93" s="905"/>
      <c r="R93" s="905"/>
      <c r="S93" s="905"/>
      <c r="T93" s="905"/>
      <c r="U93" s="905"/>
      <c r="V93" s="905"/>
      <c r="W93" s="905"/>
      <c r="X93" s="27"/>
    </row>
    <row r="94" spans="1:24" ht="22.5" customHeight="1" thickBot="1" x14ac:dyDescent="0.25">
      <c r="A94" s="30"/>
      <c r="B94" s="18" t="s">
        <v>76</v>
      </c>
      <c r="C94" s="878" t="s">
        <v>2089</v>
      </c>
      <c r="D94" s="878"/>
      <c r="E94" s="878"/>
      <c r="F94" s="878"/>
      <c r="G94" s="878"/>
      <c r="H94" s="878"/>
      <c r="I94" s="878"/>
      <c r="J94" s="878"/>
      <c r="K94" s="878"/>
      <c r="L94" s="878"/>
      <c r="M94" s="878"/>
      <c r="N94" s="878"/>
      <c r="O94" s="878"/>
      <c r="P94" s="878"/>
      <c r="Q94" s="873">
        <f>'100.00.016 корр'!N23</f>
        <v>0</v>
      </c>
      <c r="R94" s="873"/>
      <c r="S94" s="873"/>
      <c r="T94" s="873"/>
      <c r="U94" s="873"/>
      <c r="V94" s="873"/>
      <c r="W94" s="873"/>
      <c r="X94" s="26"/>
    </row>
    <row r="95" spans="1:24" s="5" customFormat="1" ht="8.25" customHeight="1" thickBot="1" x14ac:dyDescent="0.25">
      <c r="A95" s="905"/>
      <c r="B95" s="905"/>
      <c r="C95" s="905"/>
      <c r="D95" s="905"/>
      <c r="E95" s="905"/>
      <c r="F95" s="905"/>
      <c r="G95" s="905"/>
      <c r="H95" s="905"/>
      <c r="I95" s="905"/>
      <c r="J95" s="905"/>
      <c r="K95" s="905"/>
      <c r="L95" s="905"/>
      <c r="M95" s="905"/>
      <c r="N95" s="905"/>
      <c r="O95" s="905"/>
      <c r="P95" s="905"/>
      <c r="Q95" s="905"/>
      <c r="R95" s="905"/>
      <c r="S95" s="905"/>
      <c r="T95" s="905"/>
      <c r="U95" s="905"/>
      <c r="V95" s="905"/>
      <c r="W95" s="905"/>
      <c r="X95" s="27"/>
    </row>
    <row r="96" spans="1:24" ht="21" customHeight="1" thickBot="1" x14ac:dyDescent="0.25">
      <c r="A96" s="30"/>
      <c r="B96" s="18" t="s">
        <v>78</v>
      </c>
      <c r="C96" s="878" t="s">
        <v>2091</v>
      </c>
      <c r="D96" s="878"/>
      <c r="E96" s="878"/>
      <c r="F96" s="878"/>
      <c r="G96" s="878"/>
      <c r="H96" s="878"/>
      <c r="I96" s="878"/>
      <c r="J96" s="878"/>
      <c r="K96" s="878"/>
      <c r="L96" s="878"/>
      <c r="M96" s="878"/>
      <c r="N96" s="878"/>
      <c r="O96" s="878"/>
      <c r="P96" s="878"/>
      <c r="Q96" s="873">
        <f>'100.00.016 корр'!N25</f>
        <v>0</v>
      </c>
      <c r="R96" s="873"/>
      <c r="S96" s="873"/>
      <c r="T96" s="873"/>
      <c r="U96" s="873"/>
      <c r="V96" s="873"/>
      <c r="W96" s="873"/>
      <c r="X96" s="26"/>
    </row>
    <row r="97" spans="1:24" s="5" customFormat="1" ht="8.25" customHeight="1" thickBot="1" x14ac:dyDescent="0.25">
      <c r="A97" s="905"/>
      <c r="B97" s="905"/>
      <c r="C97" s="905"/>
      <c r="D97" s="905"/>
      <c r="E97" s="905"/>
      <c r="F97" s="905"/>
      <c r="G97" s="905"/>
      <c r="H97" s="905"/>
      <c r="I97" s="905"/>
      <c r="J97" s="905"/>
      <c r="K97" s="905"/>
      <c r="L97" s="905"/>
      <c r="M97" s="905"/>
      <c r="N97" s="905"/>
      <c r="O97" s="905"/>
      <c r="P97" s="905"/>
      <c r="Q97" s="905"/>
      <c r="R97" s="905"/>
      <c r="S97" s="905"/>
      <c r="T97" s="905"/>
      <c r="U97" s="905"/>
      <c r="V97" s="905"/>
      <c r="W97" s="905"/>
      <c r="X97" s="27"/>
    </row>
    <row r="98" spans="1:24" ht="22.5" customHeight="1" thickBot="1" x14ac:dyDescent="0.25">
      <c r="A98" s="30"/>
      <c r="B98" s="18" t="s">
        <v>80</v>
      </c>
      <c r="C98" s="878" t="s">
        <v>2113</v>
      </c>
      <c r="D98" s="878"/>
      <c r="E98" s="878"/>
      <c r="F98" s="878"/>
      <c r="G98" s="878"/>
      <c r="H98" s="878"/>
      <c r="I98" s="878"/>
      <c r="J98" s="878"/>
      <c r="K98" s="878"/>
      <c r="L98" s="878"/>
      <c r="M98" s="878"/>
      <c r="N98" s="878"/>
      <c r="O98" s="878"/>
      <c r="P98" s="878"/>
      <c r="Q98" s="873">
        <f>'100.00.016 корр'!N27</f>
        <v>0</v>
      </c>
      <c r="R98" s="873"/>
      <c r="S98" s="873"/>
      <c r="T98" s="873"/>
      <c r="U98" s="873"/>
      <c r="V98" s="873"/>
      <c r="W98" s="873"/>
      <c r="X98" s="26"/>
    </row>
    <row r="99" spans="1:24" s="5" customFormat="1" ht="8.25" customHeight="1" thickBot="1" x14ac:dyDescent="0.25">
      <c r="A99" s="905"/>
      <c r="B99" s="905"/>
      <c r="C99" s="905"/>
      <c r="D99" s="905"/>
      <c r="E99" s="905"/>
      <c r="F99" s="905"/>
      <c r="G99" s="905"/>
      <c r="H99" s="905"/>
      <c r="I99" s="905"/>
      <c r="J99" s="905"/>
      <c r="K99" s="905"/>
      <c r="L99" s="905"/>
      <c r="M99" s="905"/>
      <c r="N99" s="905"/>
      <c r="O99" s="905"/>
      <c r="P99" s="905"/>
      <c r="Q99" s="905"/>
      <c r="R99" s="905"/>
      <c r="S99" s="905"/>
      <c r="T99" s="905"/>
      <c r="U99" s="905"/>
      <c r="V99" s="905"/>
      <c r="W99" s="905"/>
      <c r="X99" s="27"/>
    </row>
    <row r="100" spans="1:24" ht="21" customHeight="1" thickBot="1" x14ac:dyDescent="0.25">
      <c r="A100" s="30"/>
      <c r="B100" s="18" t="s">
        <v>82</v>
      </c>
      <c r="C100" s="878" t="s">
        <v>2114</v>
      </c>
      <c r="D100" s="878"/>
      <c r="E100" s="878"/>
      <c r="F100" s="878"/>
      <c r="G100" s="878"/>
      <c r="H100" s="878"/>
      <c r="I100" s="878"/>
      <c r="J100" s="878"/>
      <c r="K100" s="878"/>
      <c r="L100" s="878"/>
      <c r="M100" s="878"/>
      <c r="N100" s="878"/>
      <c r="O100" s="878"/>
      <c r="P100" s="878"/>
      <c r="Q100" s="873">
        <f>'100.00.016 корр'!N29</f>
        <v>0</v>
      </c>
      <c r="R100" s="873"/>
      <c r="S100" s="873"/>
      <c r="T100" s="873"/>
      <c r="U100" s="873"/>
      <c r="V100" s="873"/>
      <c r="W100" s="873"/>
      <c r="X100" s="26"/>
    </row>
    <row r="101" spans="1:24" s="5" customFormat="1" ht="8.25" customHeight="1" thickBot="1" x14ac:dyDescent="0.25">
      <c r="A101" s="905"/>
      <c r="B101" s="905"/>
      <c r="C101" s="905"/>
      <c r="D101" s="905"/>
      <c r="E101" s="905"/>
      <c r="F101" s="905"/>
      <c r="G101" s="905"/>
      <c r="H101" s="905"/>
      <c r="I101" s="905"/>
      <c r="J101" s="905"/>
      <c r="K101" s="905"/>
      <c r="L101" s="905"/>
      <c r="M101" s="905"/>
      <c r="N101" s="905"/>
      <c r="O101" s="905"/>
      <c r="P101" s="905"/>
      <c r="Q101" s="905"/>
      <c r="R101" s="905"/>
      <c r="S101" s="905"/>
      <c r="T101" s="905"/>
      <c r="U101" s="905"/>
      <c r="V101" s="905"/>
      <c r="W101" s="905"/>
      <c r="X101" s="27"/>
    </row>
    <row r="102" spans="1:24" ht="22.5" customHeight="1" thickBot="1" x14ac:dyDescent="0.25">
      <c r="A102" s="30"/>
      <c r="B102" s="18" t="s">
        <v>84</v>
      </c>
      <c r="C102" s="878" t="s">
        <v>2115</v>
      </c>
      <c r="D102" s="878"/>
      <c r="E102" s="878"/>
      <c r="F102" s="878"/>
      <c r="G102" s="878"/>
      <c r="H102" s="878"/>
      <c r="I102" s="878"/>
      <c r="J102" s="878"/>
      <c r="K102" s="878"/>
      <c r="L102" s="878"/>
      <c r="M102" s="878"/>
      <c r="N102" s="878"/>
      <c r="O102" s="878"/>
      <c r="P102" s="878"/>
      <c r="Q102" s="873">
        <f>'100.00.016 корр'!N31</f>
        <v>0</v>
      </c>
      <c r="R102" s="873"/>
      <c r="S102" s="873"/>
      <c r="T102" s="873"/>
      <c r="U102" s="873"/>
      <c r="V102" s="873"/>
      <c r="W102" s="873"/>
      <c r="X102" s="26"/>
    </row>
    <row r="103" spans="1:24" s="5" customFormat="1" ht="8.25" customHeight="1" thickBot="1" x14ac:dyDescent="0.25">
      <c r="A103" s="905"/>
      <c r="B103" s="905"/>
      <c r="C103" s="905"/>
      <c r="D103" s="905"/>
      <c r="E103" s="905"/>
      <c r="F103" s="905"/>
      <c r="G103" s="905"/>
      <c r="H103" s="905"/>
      <c r="I103" s="905"/>
      <c r="J103" s="905"/>
      <c r="K103" s="905"/>
      <c r="L103" s="905"/>
      <c r="M103" s="905"/>
      <c r="N103" s="905"/>
      <c r="O103" s="905"/>
      <c r="P103" s="905"/>
      <c r="Q103" s="905"/>
      <c r="R103" s="905"/>
      <c r="S103" s="905"/>
      <c r="T103" s="905"/>
      <c r="U103" s="905"/>
      <c r="V103" s="905"/>
      <c r="W103" s="905"/>
      <c r="X103" s="27"/>
    </row>
    <row r="104" spans="1:24" ht="21" customHeight="1" thickBot="1" x14ac:dyDescent="0.25">
      <c r="A104" s="30"/>
      <c r="B104" s="18" t="s">
        <v>85</v>
      </c>
      <c r="C104" s="878" t="s">
        <v>2116</v>
      </c>
      <c r="D104" s="878"/>
      <c r="E104" s="878"/>
      <c r="F104" s="878"/>
      <c r="G104" s="878"/>
      <c r="H104" s="878"/>
      <c r="I104" s="878"/>
      <c r="J104" s="878"/>
      <c r="K104" s="878"/>
      <c r="L104" s="878"/>
      <c r="M104" s="878"/>
      <c r="N104" s="878"/>
      <c r="O104" s="878"/>
      <c r="P104" s="878"/>
      <c r="Q104" s="873">
        <f>'100.00.016 корр'!N33</f>
        <v>0</v>
      </c>
      <c r="R104" s="873"/>
      <c r="S104" s="873"/>
      <c r="T104" s="873"/>
      <c r="U104" s="873"/>
      <c r="V104" s="873"/>
      <c r="W104" s="873"/>
      <c r="X104" s="26"/>
    </row>
    <row r="105" spans="1:24" s="5" customFormat="1" ht="8.25" customHeight="1" thickBot="1" x14ac:dyDescent="0.25">
      <c r="A105" s="905"/>
      <c r="B105" s="905"/>
      <c r="C105" s="905"/>
      <c r="D105" s="905"/>
      <c r="E105" s="905"/>
      <c r="F105" s="905"/>
      <c r="G105" s="905"/>
      <c r="H105" s="905"/>
      <c r="I105" s="905"/>
      <c r="J105" s="905"/>
      <c r="K105" s="905"/>
      <c r="L105" s="905"/>
      <c r="M105" s="905"/>
      <c r="N105" s="905"/>
      <c r="O105" s="905"/>
      <c r="P105" s="905"/>
      <c r="Q105" s="905"/>
      <c r="R105" s="905"/>
      <c r="S105" s="905"/>
      <c r="T105" s="905"/>
      <c r="U105" s="905"/>
      <c r="V105" s="905"/>
      <c r="W105" s="905"/>
      <c r="X105" s="27"/>
    </row>
    <row r="106" spans="1:24" ht="22.5" customHeight="1" thickBot="1" x14ac:dyDescent="0.25">
      <c r="A106" s="30"/>
      <c r="B106" s="18" t="s">
        <v>1903</v>
      </c>
      <c r="C106" s="878" t="s">
        <v>2117</v>
      </c>
      <c r="D106" s="878"/>
      <c r="E106" s="878"/>
      <c r="F106" s="878"/>
      <c r="G106" s="878"/>
      <c r="H106" s="878"/>
      <c r="I106" s="878"/>
      <c r="J106" s="878"/>
      <c r="K106" s="878"/>
      <c r="L106" s="878"/>
      <c r="M106" s="878"/>
      <c r="N106" s="878"/>
      <c r="O106" s="878"/>
      <c r="P106" s="878"/>
      <c r="Q106" s="873">
        <f>'100.00.016 корр'!N35</f>
        <v>0</v>
      </c>
      <c r="R106" s="873"/>
      <c r="S106" s="873"/>
      <c r="T106" s="873"/>
      <c r="U106" s="873"/>
      <c r="V106" s="873"/>
      <c r="W106" s="873"/>
      <c r="X106" s="26"/>
    </row>
    <row r="107" spans="1:24" s="5" customFormat="1" ht="8.25" customHeight="1" thickBot="1" x14ac:dyDescent="0.25">
      <c r="A107" s="905"/>
      <c r="B107" s="905"/>
      <c r="C107" s="905"/>
      <c r="D107" s="905"/>
      <c r="E107" s="905"/>
      <c r="F107" s="905"/>
      <c r="G107" s="905"/>
      <c r="H107" s="905"/>
      <c r="I107" s="905"/>
      <c r="J107" s="905"/>
      <c r="K107" s="905"/>
      <c r="L107" s="905"/>
      <c r="M107" s="905"/>
      <c r="N107" s="905"/>
      <c r="O107" s="905"/>
      <c r="P107" s="905"/>
      <c r="Q107" s="905"/>
      <c r="R107" s="905"/>
      <c r="S107" s="905"/>
      <c r="T107" s="905"/>
      <c r="U107" s="905"/>
      <c r="V107" s="905"/>
      <c r="W107" s="905"/>
      <c r="X107" s="27"/>
    </row>
    <row r="108" spans="1:24" ht="21" customHeight="1" thickBot="1" x14ac:dyDescent="0.25">
      <c r="A108" s="30"/>
      <c r="B108" s="18" t="s">
        <v>1904</v>
      </c>
      <c r="C108" s="878" t="s">
        <v>2118</v>
      </c>
      <c r="D108" s="878"/>
      <c r="E108" s="878"/>
      <c r="F108" s="878"/>
      <c r="G108" s="878"/>
      <c r="H108" s="878"/>
      <c r="I108" s="878"/>
      <c r="J108" s="878"/>
      <c r="K108" s="878"/>
      <c r="L108" s="878"/>
      <c r="M108" s="878"/>
      <c r="N108" s="878"/>
      <c r="O108" s="878"/>
      <c r="P108" s="878"/>
      <c r="Q108" s="873">
        <f>'100.00.016 корр'!N37</f>
        <v>0</v>
      </c>
      <c r="R108" s="873"/>
      <c r="S108" s="873"/>
      <c r="T108" s="873"/>
      <c r="U108" s="873"/>
      <c r="V108" s="873"/>
      <c r="W108" s="873"/>
      <c r="X108" s="26"/>
    </row>
    <row r="109" spans="1:24" s="5" customFormat="1" ht="8.25" customHeight="1" thickBot="1" x14ac:dyDescent="0.25">
      <c r="A109" s="905"/>
      <c r="B109" s="905"/>
      <c r="C109" s="905"/>
      <c r="D109" s="905"/>
      <c r="E109" s="905"/>
      <c r="F109" s="905"/>
      <c r="G109" s="905"/>
      <c r="H109" s="905"/>
      <c r="I109" s="905"/>
      <c r="J109" s="905"/>
      <c r="K109" s="905"/>
      <c r="L109" s="905"/>
      <c r="M109" s="905"/>
      <c r="N109" s="905"/>
      <c r="O109" s="905"/>
      <c r="P109" s="905"/>
      <c r="Q109" s="905"/>
      <c r="R109" s="905"/>
      <c r="S109" s="905"/>
      <c r="T109" s="905"/>
      <c r="U109" s="905"/>
      <c r="V109" s="905"/>
      <c r="W109" s="905"/>
      <c r="X109" s="27"/>
    </row>
    <row r="110" spans="1:24" ht="22.5" customHeight="1" thickBot="1" x14ac:dyDescent="0.25">
      <c r="A110" s="30"/>
      <c r="B110" s="18" t="s">
        <v>1905</v>
      </c>
      <c r="C110" s="878" t="s">
        <v>2119</v>
      </c>
      <c r="D110" s="878"/>
      <c r="E110" s="878"/>
      <c r="F110" s="878"/>
      <c r="G110" s="878"/>
      <c r="H110" s="878"/>
      <c r="I110" s="878"/>
      <c r="J110" s="878"/>
      <c r="K110" s="878"/>
      <c r="L110" s="878"/>
      <c r="M110" s="878"/>
      <c r="N110" s="878"/>
      <c r="O110" s="878"/>
      <c r="P110" s="878"/>
      <c r="Q110" s="873">
        <f>'100.00.016 корр'!N39</f>
        <v>0</v>
      </c>
      <c r="R110" s="873"/>
      <c r="S110" s="873"/>
      <c r="T110" s="873"/>
      <c r="U110" s="873"/>
      <c r="V110" s="873"/>
      <c r="W110" s="873"/>
      <c r="X110" s="26"/>
    </row>
    <row r="111" spans="1:24" s="5" customFormat="1" ht="8.25" customHeight="1" thickBot="1" x14ac:dyDescent="0.25">
      <c r="A111" s="905"/>
      <c r="B111" s="905"/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27"/>
    </row>
    <row r="112" spans="1:24" ht="21" customHeight="1" thickBot="1" x14ac:dyDescent="0.25">
      <c r="A112" s="30"/>
      <c r="B112" s="18" t="s">
        <v>1906</v>
      </c>
      <c r="C112" s="878" t="s">
        <v>2120</v>
      </c>
      <c r="D112" s="878"/>
      <c r="E112" s="878"/>
      <c r="F112" s="878"/>
      <c r="G112" s="878"/>
      <c r="H112" s="878"/>
      <c r="I112" s="878"/>
      <c r="J112" s="878"/>
      <c r="K112" s="878"/>
      <c r="L112" s="878"/>
      <c r="M112" s="878"/>
      <c r="N112" s="878"/>
      <c r="O112" s="878"/>
      <c r="P112" s="878"/>
      <c r="Q112" s="873">
        <f>'100.00.016 корр'!N41</f>
        <v>0</v>
      </c>
      <c r="R112" s="873"/>
      <c r="S112" s="873"/>
      <c r="T112" s="873"/>
      <c r="U112" s="873"/>
      <c r="V112" s="873"/>
      <c r="W112" s="873"/>
      <c r="X112" s="26"/>
    </row>
    <row r="113" spans="1:24" s="5" customFormat="1" ht="8.25" customHeight="1" thickBot="1" x14ac:dyDescent="0.25">
      <c r="A113" s="905"/>
      <c r="B113" s="905"/>
      <c r="C113" s="905"/>
      <c r="D113" s="905"/>
      <c r="E113" s="905"/>
      <c r="F113" s="905"/>
      <c r="G113" s="905"/>
      <c r="H113" s="905"/>
      <c r="I113" s="905"/>
      <c r="J113" s="905"/>
      <c r="K113" s="905"/>
      <c r="L113" s="905"/>
      <c r="M113" s="905"/>
      <c r="N113" s="905"/>
      <c r="O113" s="905"/>
      <c r="P113" s="905"/>
      <c r="Q113" s="905"/>
      <c r="R113" s="905"/>
      <c r="S113" s="905"/>
      <c r="T113" s="905"/>
      <c r="U113" s="905"/>
      <c r="V113" s="905"/>
      <c r="W113" s="905"/>
      <c r="X113" s="27"/>
    </row>
    <row r="114" spans="1:24" ht="22.5" customHeight="1" thickBot="1" x14ac:dyDescent="0.25">
      <c r="A114" s="30"/>
      <c r="B114" s="18" t="s">
        <v>1907</v>
      </c>
      <c r="C114" s="878" t="s">
        <v>2121</v>
      </c>
      <c r="D114" s="878"/>
      <c r="E114" s="878"/>
      <c r="F114" s="878"/>
      <c r="G114" s="878"/>
      <c r="H114" s="878"/>
      <c r="I114" s="878"/>
      <c r="J114" s="878"/>
      <c r="K114" s="878"/>
      <c r="L114" s="878"/>
      <c r="M114" s="878"/>
      <c r="N114" s="878"/>
      <c r="O114" s="878"/>
      <c r="P114" s="878"/>
      <c r="Q114" s="873">
        <f>'100.00.016 корр'!N43</f>
        <v>0</v>
      </c>
      <c r="R114" s="873"/>
      <c r="S114" s="873"/>
      <c r="T114" s="873"/>
      <c r="U114" s="873"/>
      <c r="V114" s="873"/>
      <c r="W114" s="873"/>
      <c r="X114" s="26"/>
    </row>
    <row r="115" spans="1:24" s="5" customFormat="1" ht="8.25" customHeight="1" thickBot="1" x14ac:dyDescent="0.25">
      <c r="A115" s="905"/>
      <c r="B115" s="905"/>
      <c r="C115" s="905"/>
      <c r="D115" s="905"/>
      <c r="E115" s="905"/>
      <c r="F115" s="905"/>
      <c r="G115" s="905"/>
      <c r="H115" s="905"/>
      <c r="I115" s="905"/>
      <c r="J115" s="905"/>
      <c r="K115" s="905"/>
      <c r="L115" s="905"/>
      <c r="M115" s="905"/>
      <c r="N115" s="905"/>
      <c r="O115" s="905"/>
      <c r="P115" s="905"/>
      <c r="Q115" s="905"/>
      <c r="R115" s="905"/>
      <c r="S115" s="905"/>
      <c r="T115" s="905"/>
      <c r="U115" s="905"/>
      <c r="V115" s="905"/>
      <c r="W115" s="905"/>
      <c r="X115" s="27"/>
    </row>
    <row r="116" spans="1:24" ht="21" customHeight="1" thickBot="1" x14ac:dyDescent="0.25">
      <c r="A116" s="30"/>
      <c r="B116" s="18" t="s">
        <v>1908</v>
      </c>
      <c r="C116" s="878" t="s">
        <v>2122</v>
      </c>
      <c r="D116" s="878"/>
      <c r="E116" s="878"/>
      <c r="F116" s="878"/>
      <c r="G116" s="878"/>
      <c r="H116" s="878"/>
      <c r="I116" s="878"/>
      <c r="J116" s="878"/>
      <c r="K116" s="878"/>
      <c r="L116" s="878"/>
      <c r="M116" s="878"/>
      <c r="N116" s="878"/>
      <c r="O116" s="878"/>
      <c r="P116" s="878"/>
      <c r="Q116" s="873">
        <f>'100.00.016 корр'!N45</f>
        <v>0</v>
      </c>
      <c r="R116" s="873"/>
      <c r="S116" s="873"/>
      <c r="T116" s="873"/>
      <c r="U116" s="873"/>
      <c r="V116" s="873"/>
      <c r="W116" s="873"/>
      <c r="X116" s="26"/>
    </row>
    <row r="117" spans="1:24" s="5" customFormat="1" ht="8.25" customHeight="1" thickBot="1" x14ac:dyDescent="0.25">
      <c r="A117" s="905"/>
      <c r="B117" s="905"/>
      <c r="C117" s="905"/>
      <c r="D117" s="905"/>
      <c r="E117" s="905"/>
      <c r="F117" s="905"/>
      <c r="G117" s="905"/>
      <c r="H117" s="905"/>
      <c r="I117" s="905"/>
      <c r="J117" s="905"/>
      <c r="K117" s="905"/>
      <c r="L117" s="905"/>
      <c r="M117" s="905"/>
      <c r="N117" s="905"/>
      <c r="O117" s="905"/>
      <c r="P117" s="905"/>
      <c r="Q117" s="905"/>
      <c r="R117" s="905"/>
      <c r="S117" s="905"/>
      <c r="T117" s="905"/>
      <c r="U117" s="905"/>
      <c r="V117" s="905"/>
      <c r="W117" s="905"/>
      <c r="X117" s="27"/>
    </row>
    <row r="118" spans="1:24" ht="22.5" customHeight="1" thickBot="1" x14ac:dyDescent="0.25">
      <c r="A118" s="30"/>
      <c r="B118" s="18" t="s">
        <v>1909</v>
      </c>
      <c r="C118" s="878" t="s">
        <v>2123</v>
      </c>
      <c r="D118" s="878"/>
      <c r="E118" s="878"/>
      <c r="F118" s="878"/>
      <c r="G118" s="878"/>
      <c r="H118" s="878"/>
      <c r="I118" s="878"/>
      <c r="J118" s="878"/>
      <c r="K118" s="878"/>
      <c r="L118" s="878"/>
      <c r="M118" s="878"/>
      <c r="N118" s="878"/>
      <c r="O118" s="878"/>
      <c r="P118" s="878"/>
      <c r="Q118" s="873">
        <f>'100.00.016 корр'!N47</f>
        <v>0</v>
      </c>
      <c r="R118" s="873"/>
      <c r="S118" s="873"/>
      <c r="T118" s="873"/>
      <c r="U118" s="873"/>
      <c r="V118" s="873"/>
      <c r="W118" s="873"/>
      <c r="X118" s="26"/>
    </row>
    <row r="119" spans="1:24" s="5" customFormat="1" ht="8.25" customHeight="1" thickBot="1" x14ac:dyDescent="0.25">
      <c r="A119" s="905"/>
      <c r="B119" s="905"/>
      <c r="C119" s="905"/>
      <c r="D119" s="905"/>
      <c r="E119" s="905"/>
      <c r="F119" s="905"/>
      <c r="G119" s="905"/>
      <c r="H119" s="905"/>
      <c r="I119" s="905"/>
      <c r="J119" s="905"/>
      <c r="K119" s="905"/>
      <c r="L119" s="905"/>
      <c r="M119" s="905"/>
      <c r="N119" s="905"/>
      <c r="O119" s="905"/>
      <c r="P119" s="905"/>
      <c r="Q119" s="905"/>
      <c r="R119" s="905"/>
      <c r="S119" s="905"/>
      <c r="T119" s="905"/>
      <c r="U119" s="905"/>
      <c r="V119" s="905"/>
      <c r="W119" s="905"/>
      <c r="X119" s="27"/>
    </row>
    <row r="120" spans="1:24" ht="21" customHeight="1" thickBot="1" x14ac:dyDescent="0.25">
      <c r="A120" s="30"/>
      <c r="B120" s="18" t="s">
        <v>1910</v>
      </c>
      <c r="C120" s="878" t="s">
        <v>2124</v>
      </c>
      <c r="D120" s="878"/>
      <c r="E120" s="878"/>
      <c r="F120" s="878"/>
      <c r="G120" s="878"/>
      <c r="H120" s="878"/>
      <c r="I120" s="878"/>
      <c r="J120" s="878"/>
      <c r="K120" s="878"/>
      <c r="L120" s="878"/>
      <c r="M120" s="878"/>
      <c r="N120" s="878"/>
      <c r="O120" s="878"/>
      <c r="P120" s="878"/>
      <c r="Q120" s="873">
        <f>'100.00.016 корр'!N49</f>
        <v>0</v>
      </c>
      <c r="R120" s="873"/>
      <c r="S120" s="873"/>
      <c r="T120" s="873"/>
      <c r="U120" s="873"/>
      <c r="V120" s="873"/>
      <c r="W120" s="873"/>
      <c r="X120" s="26"/>
    </row>
    <row r="121" spans="1:24" s="5" customFormat="1" ht="8.25" customHeight="1" thickBot="1" x14ac:dyDescent="0.25">
      <c r="A121" s="905"/>
      <c r="B121" s="905"/>
      <c r="C121" s="905"/>
      <c r="D121" s="905"/>
      <c r="E121" s="905"/>
      <c r="F121" s="905"/>
      <c r="G121" s="905"/>
      <c r="H121" s="905"/>
      <c r="I121" s="905"/>
      <c r="J121" s="905"/>
      <c r="K121" s="905"/>
      <c r="L121" s="905"/>
      <c r="M121" s="905"/>
      <c r="N121" s="905"/>
      <c r="O121" s="905"/>
      <c r="P121" s="905"/>
      <c r="Q121" s="905"/>
      <c r="R121" s="905"/>
      <c r="S121" s="905"/>
      <c r="T121" s="905"/>
      <c r="U121" s="905"/>
      <c r="V121" s="905"/>
      <c r="W121" s="905"/>
      <c r="X121" s="27"/>
    </row>
    <row r="122" spans="1:24" ht="22.5" customHeight="1" thickBot="1" x14ac:dyDescent="0.25">
      <c r="A122" s="30"/>
      <c r="B122" s="18" t="s">
        <v>1911</v>
      </c>
      <c r="C122" s="878" t="s">
        <v>2125</v>
      </c>
      <c r="D122" s="878"/>
      <c r="E122" s="878"/>
      <c r="F122" s="878"/>
      <c r="G122" s="878"/>
      <c r="H122" s="878"/>
      <c r="I122" s="878"/>
      <c r="J122" s="878"/>
      <c r="K122" s="878"/>
      <c r="L122" s="878"/>
      <c r="M122" s="878"/>
      <c r="N122" s="878"/>
      <c r="O122" s="878"/>
      <c r="P122" s="878"/>
      <c r="Q122" s="873">
        <f>'100.00.016 корр'!N51</f>
        <v>0</v>
      </c>
      <c r="R122" s="873"/>
      <c r="S122" s="873"/>
      <c r="T122" s="873"/>
      <c r="U122" s="873"/>
      <c r="V122" s="873"/>
      <c r="W122" s="873"/>
      <c r="X122" s="26"/>
    </row>
    <row r="123" spans="1:24" s="5" customFormat="1" ht="8.25" customHeight="1" thickBot="1" x14ac:dyDescent="0.25">
      <c r="A123" s="905"/>
      <c r="B123" s="905"/>
      <c r="C123" s="905"/>
      <c r="D123" s="905"/>
      <c r="E123" s="905"/>
      <c r="F123" s="905"/>
      <c r="G123" s="905"/>
      <c r="H123" s="905"/>
      <c r="I123" s="905"/>
      <c r="J123" s="905"/>
      <c r="K123" s="905"/>
      <c r="L123" s="905"/>
      <c r="M123" s="905"/>
      <c r="N123" s="905"/>
      <c r="O123" s="905"/>
      <c r="P123" s="905"/>
      <c r="Q123" s="905"/>
      <c r="R123" s="905"/>
      <c r="S123" s="905"/>
      <c r="T123" s="905"/>
      <c r="U123" s="905"/>
      <c r="V123" s="905"/>
      <c r="W123" s="905"/>
      <c r="X123" s="27"/>
    </row>
    <row r="124" spans="1:24" ht="21" customHeight="1" thickBot="1" x14ac:dyDescent="0.25">
      <c r="A124" s="30"/>
      <c r="B124" s="18" t="s">
        <v>2259</v>
      </c>
      <c r="C124" s="878" t="s">
        <v>2126</v>
      </c>
      <c r="D124" s="878"/>
      <c r="E124" s="878"/>
      <c r="F124" s="878"/>
      <c r="G124" s="878"/>
      <c r="H124" s="878"/>
      <c r="I124" s="878"/>
      <c r="J124" s="878"/>
      <c r="K124" s="878"/>
      <c r="L124" s="878"/>
      <c r="M124" s="878"/>
      <c r="N124" s="878"/>
      <c r="O124" s="878"/>
      <c r="P124" s="878"/>
      <c r="Q124" s="873">
        <f>'100.00.016 корр'!N53</f>
        <v>0</v>
      </c>
      <c r="R124" s="873"/>
      <c r="S124" s="873"/>
      <c r="T124" s="873"/>
      <c r="U124" s="873"/>
      <c r="V124" s="873"/>
      <c r="W124" s="873"/>
      <c r="X124" s="26"/>
    </row>
    <row r="125" spans="1:24" s="5" customFormat="1" ht="8.25" customHeight="1" thickBot="1" x14ac:dyDescent="0.25">
      <c r="A125" s="905"/>
      <c r="B125" s="905"/>
      <c r="C125" s="905"/>
      <c r="D125" s="905"/>
      <c r="E125" s="905"/>
      <c r="F125" s="905"/>
      <c r="G125" s="905"/>
      <c r="H125" s="905"/>
      <c r="I125" s="905"/>
      <c r="J125" s="905"/>
      <c r="K125" s="905"/>
      <c r="L125" s="905"/>
      <c r="M125" s="905"/>
      <c r="N125" s="905"/>
      <c r="O125" s="905"/>
      <c r="P125" s="905"/>
      <c r="Q125" s="905"/>
      <c r="R125" s="905"/>
      <c r="S125" s="905"/>
      <c r="T125" s="905"/>
      <c r="U125" s="905"/>
      <c r="V125" s="905"/>
      <c r="W125" s="905"/>
      <c r="X125" s="27"/>
    </row>
    <row r="126" spans="1:24" ht="22.5" customHeight="1" thickBot="1" x14ac:dyDescent="0.25">
      <c r="A126" s="30"/>
      <c r="B126" s="18" t="s">
        <v>1913</v>
      </c>
      <c r="C126" s="878" t="s">
        <v>2127</v>
      </c>
      <c r="D126" s="878"/>
      <c r="E126" s="878"/>
      <c r="F126" s="878"/>
      <c r="G126" s="878"/>
      <c r="H126" s="878"/>
      <c r="I126" s="878"/>
      <c r="J126" s="878"/>
      <c r="K126" s="878"/>
      <c r="L126" s="878"/>
      <c r="M126" s="878"/>
      <c r="N126" s="878"/>
      <c r="O126" s="878"/>
      <c r="P126" s="878"/>
      <c r="Q126" s="873">
        <f>'100.00.016 корр'!N55</f>
        <v>0</v>
      </c>
      <c r="R126" s="873"/>
      <c r="S126" s="873"/>
      <c r="T126" s="873"/>
      <c r="U126" s="873"/>
      <c r="V126" s="873"/>
      <c r="W126" s="873"/>
      <c r="X126" s="26"/>
    </row>
    <row r="127" spans="1:24" s="5" customFormat="1" ht="8.25" customHeight="1" thickBot="1" x14ac:dyDescent="0.25">
      <c r="A127" s="905"/>
      <c r="B127" s="905"/>
      <c r="C127" s="905"/>
      <c r="D127" s="905"/>
      <c r="E127" s="905"/>
      <c r="F127" s="905"/>
      <c r="G127" s="905"/>
      <c r="H127" s="905"/>
      <c r="I127" s="905"/>
      <c r="J127" s="905"/>
      <c r="K127" s="905"/>
      <c r="L127" s="905"/>
      <c r="M127" s="905"/>
      <c r="N127" s="905"/>
      <c r="O127" s="905"/>
      <c r="P127" s="905"/>
      <c r="Q127" s="905"/>
      <c r="R127" s="905"/>
      <c r="S127" s="905"/>
      <c r="T127" s="905"/>
      <c r="U127" s="905"/>
      <c r="V127" s="905"/>
      <c r="W127" s="905"/>
      <c r="X127" s="27"/>
    </row>
    <row r="128" spans="1:24" ht="21" customHeight="1" thickBot="1" x14ac:dyDescent="0.25">
      <c r="A128" s="30"/>
      <c r="B128" s="18" t="s">
        <v>1914</v>
      </c>
      <c r="C128" s="878" t="s">
        <v>2128</v>
      </c>
      <c r="D128" s="878"/>
      <c r="E128" s="878"/>
      <c r="F128" s="878"/>
      <c r="G128" s="878"/>
      <c r="H128" s="878"/>
      <c r="I128" s="878"/>
      <c r="J128" s="878"/>
      <c r="K128" s="878"/>
      <c r="L128" s="878"/>
      <c r="M128" s="878"/>
      <c r="N128" s="878"/>
      <c r="O128" s="878"/>
      <c r="P128" s="878"/>
      <c r="Q128" s="873">
        <f>'100.00.016 корр'!N57</f>
        <v>0</v>
      </c>
      <c r="R128" s="873"/>
      <c r="S128" s="873"/>
      <c r="T128" s="873"/>
      <c r="U128" s="873"/>
      <c r="V128" s="873"/>
      <c r="W128" s="873"/>
      <c r="X128" s="26"/>
    </row>
    <row r="129" spans="1:24" s="5" customFormat="1" ht="8.25" customHeight="1" thickBot="1" x14ac:dyDescent="0.25">
      <c r="A129" s="905"/>
      <c r="B129" s="905"/>
      <c r="C129" s="905"/>
      <c r="D129" s="905"/>
      <c r="E129" s="905"/>
      <c r="F129" s="905"/>
      <c r="G129" s="905"/>
      <c r="H129" s="905"/>
      <c r="I129" s="905"/>
      <c r="J129" s="905"/>
      <c r="K129" s="905"/>
      <c r="L129" s="905"/>
      <c r="M129" s="905"/>
      <c r="N129" s="905"/>
      <c r="O129" s="905"/>
      <c r="P129" s="905"/>
      <c r="Q129" s="905"/>
      <c r="R129" s="905"/>
      <c r="S129" s="905"/>
      <c r="T129" s="905"/>
      <c r="U129" s="905"/>
      <c r="V129" s="905"/>
      <c r="W129" s="905"/>
      <c r="X129" s="27"/>
    </row>
    <row r="130" spans="1:24" ht="22.5" customHeight="1" thickBot="1" x14ac:dyDescent="0.25">
      <c r="A130" s="30"/>
      <c r="B130" s="18" t="s">
        <v>2260</v>
      </c>
      <c r="C130" s="878" t="s">
        <v>2129</v>
      </c>
      <c r="D130" s="878"/>
      <c r="E130" s="878"/>
      <c r="F130" s="878"/>
      <c r="G130" s="878"/>
      <c r="H130" s="878"/>
      <c r="I130" s="878"/>
      <c r="J130" s="878"/>
      <c r="K130" s="878"/>
      <c r="L130" s="878"/>
      <c r="M130" s="878"/>
      <c r="N130" s="878"/>
      <c r="O130" s="878"/>
      <c r="P130" s="878"/>
      <c r="Q130" s="873">
        <f>'100.00.016 корр'!N59</f>
        <v>0</v>
      </c>
      <c r="R130" s="873"/>
      <c r="S130" s="873"/>
      <c r="T130" s="873"/>
      <c r="U130" s="873"/>
      <c r="V130" s="873"/>
      <c r="W130" s="873"/>
      <c r="X130" s="26"/>
    </row>
    <row r="131" spans="1:24" s="5" customFormat="1" ht="8.25" customHeight="1" thickBot="1" x14ac:dyDescent="0.25">
      <c r="A131" s="905"/>
      <c r="B131" s="905"/>
      <c r="C131" s="905"/>
      <c r="D131" s="905"/>
      <c r="E131" s="905"/>
      <c r="F131" s="905"/>
      <c r="G131" s="905"/>
      <c r="H131" s="905"/>
      <c r="I131" s="905"/>
      <c r="J131" s="905"/>
      <c r="K131" s="905"/>
      <c r="L131" s="905"/>
      <c r="M131" s="905"/>
      <c r="N131" s="905"/>
      <c r="O131" s="905"/>
      <c r="P131" s="905"/>
      <c r="Q131" s="905"/>
      <c r="R131" s="905"/>
      <c r="S131" s="905"/>
      <c r="T131" s="905"/>
      <c r="U131" s="905"/>
      <c r="V131" s="905"/>
      <c r="W131" s="905"/>
      <c r="X131" s="27"/>
    </row>
    <row r="132" spans="1:24" ht="21" customHeight="1" thickBot="1" x14ac:dyDescent="0.25">
      <c r="A132" s="30"/>
      <c r="B132" s="18" t="s">
        <v>2261</v>
      </c>
      <c r="C132" s="878" t="s">
        <v>2130</v>
      </c>
      <c r="D132" s="878"/>
      <c r="E132" s="878"/>
      <c r="F132" s="878"/>
      <c r="G132" s="878"/>
      <c r="H132" s="878"/>
      <c r="I132" s="878"/>
      <c r="J132" s="878"/>
      <c r="K132" s="878"/>
      <c r="L132" s="878"/>
      <c r="M132" s="878"/>
      <c r="N132" s="878"/>
      <c r="O132" s="878"/>
      <c r="P132" s="878"/>
      <c r="Q132" s="873">
        <f>'100.00.016 корр'!N61</f>
        <v>0</v>
      </c>
      <c r="R132" s="873"/>
      <c r="S132" s="873"/>
      <c r="T132" s="873"/>
      <c r="U132" s="873"/>
      <c r="V132" s="873"/>
      <c r="W132" s="873"/>
      <c r="X132" s="26"/>
    </row>
    <row r="133" spans="1:24" s="5" customFormat="1" ht="8.25" customHeight="1" thickBot="1" x14ac:dyDescent="0.25">
      <c r="A133" s="905"/>
      <c r="B133" s="905"/>
      <c r="C133" s="905"/>
      <c r="D133" s="905"/>
      <c r="E133" s="905"/>
      <c r="F133" s="905"/>
      <c r="G133" s="905"/>
      <c r="H133" s="905"/>
      <c r="I133" s="905"/>
      <c r="J133" s="905"/>
      <c r="K133" s="905"/>
      <c r="L133" s="905"/>
      <c r="M133" s="905"/>
      <c r="N133" s="905"/>
      <c r="O133" s="905"/>
      <c r="P133" s="905"/>
      <c r="Q133" s="905"/>
      <c r="R133" s="905"/>
      <c r="S133" s="905"/>
      <c r="T133" s="905"/>
      <c r="U133" s="905"/>
      <c r="V133" s="905"/>
      <c r="W133" s="905"/>
      <c r="X133" s="27"/>
    </row>
    <row r="134" spans="1:24" ht="22.5" customHeight="1" thickBot="1" x14ac:dyDescent="0.25">
      <c r="A134" s="30"/>
      <c r="B134" s="18" t="s">
        <v>1907</v>
      </c>
      <c r="C134" s="878" t="s">
        <v>2131</v>
      </c>
      <c r="D134" s="878"/>
      <c r="E134" s="878"/>
      <c r="F134" s="878"/>
      <c r="G134" s="878"/>
      <c r="H134" s="878"/>
      <c r="I134" s="878"/>
      <c r="J134" s="878"/>
      <c r="K134" s="878"/>
      <c r="L134" s="878"/>
      <c r="M134" s="878"/>
      <c r="N134" s="878"/>
      <c r="O134" s="878"/>
      <c r="P134" s="878"/>
      <c r="Q134" s="873">
        <f>'100.00.016 корр'!N63</f>
        <v>0</v>
      </c>
      <c r="R134" s="873"/>
      <c r="S134" s="873"/>
      <c r="T134" s="873"/>
      <c r="U134" s="873"/>
      <c r="V134" s="873"/>
      <c r="W134" s="873"/>
      <c r="X134" s="26"/>
    </row>
    <row r="135" spans="1:24" s="5" customFormat="1" ht="8.25" customHeight="1" thickBot="1" x14ac:dyDescent="0.25">
      <c r="A135" s="905"/>
      <c r="B135" s="905"/>
      <c r="C135" s="905"/>
      <c r="D135" s="905"/>
      <c r="E135" s="905"/>
      <c r="F135" s="905"/>
      <c r="G135" s="905"/>
      <c r="H135" s="905"/>
      <c r="I135" s="905"/>
      <c r="J135" s="905"/>
      <c r="K135" s="905"/>
      <c r="L135" s="905"/>
      <c r="M135" s="905"/>
      <c r="N135" s="905"/>
      <c r="O135" s="905"/>
      <c r="P135" s="905"/>
      <c r="Q135" s="905"/>
      <c r="R135" s="905"/>
      <c r="S135" s="905"/>
      <c r="T135" s="905"/>
      <c r="U135" s="905"/>
      <c r="V135" s="905"/>
      <c r="W135" s="905"/>
      <c r="X135" s="27"/>
    </row>
    <row r="136" spans="1:24" ht="21" customHeight="1" thickBot="1" x14ac:dyDescent="0.25">
      <c r="A136" s="30"/>
      <c r="B136" s="18" t="s">
        <v>2262</v>
      </c>
      <c r="C136" s="878" t="s">
        <v>2132</v>
      </c>
      <c r="D136" s="878"/>
      <c r="E136" s="878"/>
      <c r="F136" s="878"/>
      <c r="G136" s="878"/>
      <c r="H136" s="878"/>
      <c r="I136" s="878"/>
      <c r="J136" s="878"/>
      <c r="K136" s="878"/>
      <c r="L136" s="878"/>
      <c r="M136" s="878"/>
      <c r="N136" s="878"/>
      <c r="O136" s="878"/>
      <c r="P136" s="878"/>
      <c r="Q136" s="873">
        <f>'100.00.016 корр'!N65</f>
        <v>0</v>
      </c>
      <c r="R136" s="873"/>
      <c r="S136" s="873"/>
      <c r="T136" s="873"/>
      <c r="U136" s="873"/>
      <c r="V136" s="873"/>
      <c r="W136" s="873"/>
      <c r="X136" s="26"/>
    </row>
    <row r="137" spans="1:24" s="5" customFormat="1" ht="8.25" customHeight="1" x14ac:dyDescent="0.2">
      <c r="A137" s="967"/>
      <c r="B137" s="967"/>
      <c r="C137" s="967"/>
      <c r="D137" s="967"/>
      <c r="E137" s="967"/>
      <c r="F137" s="967"/>
      <c r="G137" s="967"/>
      <c r="H137" s="967"/>
      <c r="I137" s="967"/>
      <c r="J137" s="967"/>
      <c r="K137" s="967"/>
      <c r="L137" s="967"/>
      <c r="M137" s="967"/>
      <c r="N137" s="967"/>
      <c r="O137" s="967"/>
      <c r="P137" s="967"/>
      <c r="Q137" s="967"/>
      <c r="R137" s="967"/>
      <c r="S137" s="967"/>
      <c r="T137" s="967"/>
      <c r="U137" s="967"/>
      <c r="V137" s="967"/>
      <c r="W137" s="967"/>
      <c r="X137" s="27"/>
    </row>
    <row r="138" spans="1:24" ht="31.9" customHeight="1" x14ac:dyDescent="0.2">
      <c r="A138" s="869" t="s">
        <v>98</v>
      </c>
      <c r="B138" s="869"/>
      <c r="C138" s="968" t="s">
        <v>1978</v>
      </c>
      <c r="D138" s="968"/>
      <c r="E138" s="968"/>
      <c r="F138" s="968"/>
      <c r="G138" s="968"/>
      <c r="H138" s="968"/>
      <c r="I138" s="968"/>
      <c r="J138" s="968"/>
      <c r="K138" s="968"/>
      <c r="L138" s="968"/>
      <c r="M138" s="968"/>
      <c r="N138" s="968"/>
      <c r="O138" s="968"/>
      <c r="P138" s="968"/>
      <c r="Q138" s="873">
        <f>'100.00.017'!J13</f>
        <v>0</v>
      </c>
      <c r="R138" s="873"/>
      <c r="S138" s="873"/>
      <c r="T138" s="873"/>
      <c r="U138" s="873"/>
      <c r="V138" s="873"/>
      <c r="W138" s="873"/>
      <c r="X138" s="26"/>
    </row>
    <row r="139" spans="1:24" s="5" customFormat="1" ht="8.25" customHeight="1" x14ac:dyDescent="0.2">
      <c r="A139" s="969"/>
      <c r="B139" s="969"/>
      <c r="C139" s="969"/>
      <c r="D139" s="969"/>
      <c r="E139" s="969"/>
      <c r="F139" s="969"/>
      <c r="G139" s="969"/>
      <c r="H139" s="969"/>
      <c r="I139" s="969"/>
      <c r="J139" s="969"/>
      <c r="K139" s="969"/>
      <c r="L139" s="969"/>
      <c r="M139" s="969"/>
      <c r="N139" s="969"/>
      <c r="O139" s="969"/>
      <c r="P139" s="969"/>
      <c r="Q139" s="969"/>
      <c r="R139" s="969"/>
      <c r="S139" s="969"/>
      <c r="T139" s="969"/>
      <c r="U139" s="969"/>
      <c r="V139" s="969"/>
      <c r="W139" s="969"/>
      <c r="X139" s="27"/>
    </row>
    <row r="140" spans="1:24" ht="32.25" customHeight="1" x14ac:dyDescent="0.2">
      <c r="A140" s="970" t="s">
        <v>100</v>
      </c>
      <c r="B140" s="970"/>
      <c r="C140" s="971" t="s">
        <v>2263</v>
      </c>
      <c r="D140" s="971"/>
      <c r="E140" s="971"/>
      <c r="F140" s="971"/>
      <c r="G140" s="971"/>
      <c r="H140" s="971"/>
      <c r="I140" s="971"/>
      <c r="J140" s="971"/>
      <c r="K140" s="971"/>
      <c r="L140" s="971"/>
      <c r="M140" s="971"/>
      <c r="N140" s="971"/>
      <c r="O140" s="971"/>
      <c r="P140" s="971"/>
      <c r="Q140" s="972">
        <f>Q82-Q86-Q138</f>
        <v>0</v>
      </c>
      <c r="R140" s="972"/>
      <c r="S140" s="972"/>
      <c r="T140" s="972"/>
      <c r="U140" s="972"/>
      <c r="V140" s="972"/>
      <c r="W140" s="972"/>
      <c r="X140" s="26"/>
    </row>
    <row r="141" spans="1:24" s="5" customFormat="1" ht="8.25" customHeight="1" x14ac:dyDescent="0.2">
      <c r="A141" s="904"/>
      <c r="B141" s="904"/>
      <c r="C141" s="904"/>
      <c r="D141" s="904"/>
      <c r="E141" s="904"/>
      <c r="F141" s="904"/>
      <c r="G141" s="904"/>
      <c r="H141" s="904"/>
      <c r="I141" s="904"/>
      <c r="J141" s="904"/>
      <c r="K141" s="904"/>
      <c r="L141" s="904"/>
      <c r="M141" s="904"/>
      <c r="N141" s="904"/>
      <c r="O141" s="904"/>
      <c r="P141" s="904"/>
      <c r="Q141" s="904"/>
      <c r="R141" s="904"/>
      <c r="S141" s="904"/>
      <c r="T141" s="904"/>
      <c r="U141" s="904"/>
      <c r="V141" s="904"/>
      <c r="W141" s="904"/>
      <c r="X141" s="27"/>
    </row>
    <row r="142" spans="1:24" s="5" customFormat="1" ht="8.25" customHeight="1" x14ac:dyDescent="0.2">
      <c r="A142" s="904"/>
      <c r="B142" s="904"/>
      <c r="C142" s="904"/>
      <c r="D142" s="904"/>
      <c r="E142" s="904"/>
      <c r="F142" s="904"/>
      <c r="G142" s="904"/>
      <c r="H142" s="904"/>
      <c r="I142" s="904"/>
      <c r="J142" s="904"/>
      <c r="K142" s="904"/>
      <c r="L142" s="904"/>
      <c r="M142" s="904"/>
      <c r="N142" s="904"/>
      <c r="O142" s="904"/>
      <c r="P142" s="904"/>
      <c r="Q142" s="904"/>
      <c r="R142" s="904"/>
      <c r="S142" s="904"/>
      <c r="T142" s="904"/>
      <c r="U142" s="904"/>
      <c r="V142" s="904"/>
      <c r="W142" s="904"/>
      <c r="X142" s="27"/>
    </row>
    <row r="143" spans="1:24" s="5" customFormat="1" ht="8.25" customHeight="1" x14ac:dyDescent="0.2">
      <c r="A143" s="904"/>
      <c r="B143" s="904"/>
      <c r="C143" s="904"/>
      <c r="D143" s="904"/>
      <c r="E143" s="904"/>
      <c r="F143" s="904"/>
      <c r="G143" s="904"/>
      <c r="H143" s="904"/>
      <c r="I143" s="904"/>
      <c r="J143" s="904"/>
      <c r="K143" s="904"/>
      <c r="L143" s="904"/>
      <c r="M143" s="904"/>
      <c r="N143" s="904"/>
      <c r="O143" s="904"/>
      <c r="P143" s="904"/>
      <c r="Q143" s="904"/>
      <c r="R143" s="904"/>
      <c r="S143" s="904"/>
      <c r="T143" s="904"/>
      <c r="U143" s="904"/>
      <c r="V143" s="904"/>
      <c r="W143" s="904"/>
      <c r="X143" s="27"/>
    </row>
    <row r="144" spans="1:24" s="5" customFormat="1" ht="8.25" customHeight="1" x14ac:dyDescent="0.2">
      <c r="A144" s="904"/>
      <c r="B144" s="904"/>
      <c r="C144" s="904"/>
      <c r="D144" s="904"/>
      <c r="E144" s="904"/>
      <c r="F144" s="904"/>
      <c r="G144" s="904"/>
      <c r="H144" s="904"/>
      <c r="I144" s="904"/>
      <c r="J144" s="904"/>
      <c r="K144" s="904"/>
      <c r="L144" s="904"/>
      <c r="M144" s="904"/>
      <c r="N144" s="904"/>
      <c r="O144" s="904"/>
      <c r="P144" s="904"/>
      <c r="Q144" s="904"/>
      <c r="R144" s="904"/>
      <c r="S144" s="904"/>
      <c r="T144" s="904"/>
      <c r="U144" s="904"/>
      <c r="V144" s="904"/>
      <c r="W144" s="904"/>
      <c r="X144" s="27"/>
    </row>
    <row r="145" spans="1:24" s="5" customFormat="1" ht="8.25" customHeight="1" x14ac:dyDescent="0.2">
      <c r="A145" s="904"/>
      <c r="B145" s="904"/>
      <c r="C145" s="904"/>
      <c r="D145" s="904"/>
      <c r="E145" s="904"/>
      <c r="F145" s="904"/>
      <c r="G145" s="904"/>
      <c r="H145" s="904"/>
      <c r="I145" s="904"/>
      <c r="J145" s="904"/>
      <c r="K145" s="904"/>
      <c r="L145" s="904"/>
      <c r="M145" s="904"/>
      <c r="N145" s="904"/>
      <c r="O145" s="904"/>
      <c r="P145" s="904"/>
      <c r="Q145" s="904"/>
      <c r="R145" s="904"/>
      <c r="S145" s="904"/>
      <c r="T145" s="904"/>
      <c r="U145" s="904"/>
      <c r="V145" s="904"/>
      <c r="W145" s="904"/>
      <c r="X145" s="27"/>
    </row>
    <row r="146" spans="1:24" s="5" customFormat="1" ht="8.25" customHeight="1" x14ac:dyDescent="0.2">
      <c r="A146" s="904"/>
      <c r="B146" s="904"/>
      <c r="C146" s="904"/>
      <c r="D146" s="904"/>
      <c r="E146" s="904"/>
      <c r="F146" s="904"/>
      <c r="G146" s="904"/>
      <c r="H146" s="904"/>
      <c r="I146" s="904"/>
      <c r="J146" s="904"/>
      <c r="K146" s="904"/>
      <c r="L146" s="904"/>
      <c r="M146" s="904"/>
      <c r="N146" s="904"/>
      <c r="O146" s="904"/>
      <c r="P146" s="904"/>
      <c r="Q146" s="904"/>
      <c r="R146" s="904"/>
      <c r="S146" s="904"/>
      <c r="T146" s="904"/>
      <c r="U146" s="904"/>
      <c r="V146" s="904"/>
      <c r="W146" s="904"/>
      <c r="X146" s="27"/>
    </row>
    <row r="147" spans="1:24" s="5" customFormat="1" ht="8.25" customHeight="1" x14ac:dyDescent="0.2">
      <c r="A147" s="904"/>
      <c r="B147" s="904"/>
      <c r="C147" s="904"/>
      <c r="D147" s="904"/>
      <c r="E147" s="904"/>
      <c r="F147" s="904"/>
      <c r="G147" s="904"/>
      <c r="H147" s="904"/>
      <c r="I147" s="904"/>
      <c r="J147" s="904"/>
      <c r="K147" s="904"/>
      <c r="L147" s="904"/>
      <c r="M147" s="904"/>
      <c r="N147" s="904"/>
      <c r="O147" s="904"/>
      <c r="P147" s="904"/>
      <c r="Q147" s="904"/>
      <c r="R147" s="904"/>
      <c r="S147" s="904"/>
      <c r="T147" s="904"/>
      <c r="U147" s="904"/>
      <c r="V147" s="904"/>
      <c r="W147" s="904"/>
      <c r="X147" s="27"/>
    </row>
    <row r="148" spans="1:24" s="5" customFormat="1" ht="8.25" customHeight="1" x14ac:dyDescent="0.2">
      <c r="A148" s="904"/>
      <c r="B148" s="904"/>
      <c r="C148" s="904"/>
      <c r="D148" s="904"/>
      <c r="E148" s="904"/>
      <c r="F148" s="904"/>
      <c r="G148" s="904"/>
      <c r="H148" s="904"/>
      <c r="I148" s="904"/>
      <c r="J148" s="904"/>
      <c r="K148" s="904"/>
      <c r="L148" s="904"/>
      <c r="M148" s="904"/>
      <c r="N148" s="904"/>
      <c r="O148" s="904"/>
      <c r="P148" s="904"/>
      <c r="Q148" s="904"/>
      <c r="R148" s="904"/>
      <c r="S148" s="904"/>
      <c r="T148" s="904"/>
      <c r="U148" s="904"/>
      <c r="V148" s="904"/>
      <c r="W148" s="904"/>
      <c r="X148" s="27"/>
    </row>
    <row r="149" spans="1:24" s="5" customFormat="1" ht="8.25" customHeight="1" x14ac:dyDescent="0.2">
      <c r="A149" s="904"/>
      <c r="B149" s="904"/>
      <c r="C149" s="904"/>
      <c r="D149" s="904"/>
      <c r="E149" s="904"/>
      <c r="F149" s="904"/>
      <c r="G149" s="904"/>
      <c r="H149" s="904"/>
      <c r="I149" s="904"/>
      <c r="J149" s="904"/>
      <c r="K149" s="904"/>
      <c r="L149" s="904"/>
      <c r="M149" s="904"/>
      <c r="N149" s="904"/>
      <c r="O149" s="904"/>
      <c r="P149" s="904"/>
      <c r="Q149" s="904"/>
      <c r="R149" s="904"/>
      <c r="S149" s="904"/>
      <c r="T149" s="904"/>
      <c r="U149" s="904"/>
      <c r="V149" s="904"/>
      <c r="W149" s="904"/>
      <c r="X149" s="27"/>
    </row>
    <row r="150" spans="1:24" s="5" customFormat="1" ht="8.25" customHeight="1" x14ac:dyDescent="0.2">
      <c r="A150" s="904"/>
      <c r="B150" s="904"/>
      <c r="C150" s="904"/>
      <c r="D150" s="904"/>
      <c r="E150" s="904"/>
      <c r="F150" s="904"/>
      <c r="G150" s="904"/>
      <c r="H150" s="904"/>
      <c r="I150" s="904"/>
      <c r="J150" s="904"/>
      <c r="K150" s="904"/>
      <c r="L150" s="904"/>
      <c r="M150" s="904"/>
      <c r="N150" s="904"/>
      <c r="O150" s="904"/>
      <c r="P150" s="904"/>
      <c r="Q150" s="904"/>
      <c r="R150" s="904"/>
      <c r="S150" s="904"/>
      <c r="T150" s="904"/>
      <c r="U150" s="904"/>
      <c r="V150" s="904"/>
      <c r="W150" s="904"/>
      <c r="X150" s="27"/>
    </row>
    <row r="151" spans="1:24" s="5" customFormat="1" ht="8.25" customHeight="1" x14ac:dyDescent="0.2">
      <c r="A151" s="904"/>
      <c r="B151" s="904"/>
      <c r="C151" s="904"/>
      <c r="D151" s="904"/>
      <c r="E151" s="904"/>
      <c r="F151" s="904"/>
      <c r="G151" s="904"/>
      <c r="H151" s="904"/>
      <c r="I151" s="904"/>
      <c r="J151" s="904"/>
      <c r="K151" s="904"/>
      <c r="L151" s="904"/>
      <c r="M151" s="904"/>
      <c r="N151" s="904"/>
      <c r="O151" s="904"/>
      <c r="P151" s="904"/>
      <c r="Q151" s="904"/>
      <c r="R151" s="904"/>
      <c r="S151" s="904"/>
      <c r="T151" s="904"/>
      <c r="U151" s="904"/>
      <c r="V151" s="904"/>
      <c r="W151" s="904"/>
      <c r="X151" s="27"/>
    </row>
    <row r="152" spans="1:24" s="5" customFormat="1" ht="8.25" customHeight="1" x14ac:dyDescent="0.2">
      <c r="A152" s="904"/>
      <c r="B152" s="904"/>
      <c r="C152" s="904"/>
      <c r="D152" s="904"/>
      <c r="E152" s="904"/>
      <c r="F152" s="904"/>
      <c r="G152" s="904"/>
      <c r="H152" s="904"/>
      <c r="I152" s="904"/>
      <c r="J152" s="904"/>
      <c r="K152" s="904"/>
      <c r="L152" s="904"/>
      <c r="M152" s="904"/>
      <c r="N152" s="904"/>
      <c r="O152" s="904"/>
      <c r="P152" s="904"/>
      <c r="Q152" s="904"/>
      <c r="R152" s="904"/>
      <c r="S152" s="904"/>
      <c r="T152" s="904"/>
      <c r="U152" s="904"/>
      <c r="V152" s="904"/>
      <c r="W152" s="904"/>
      <c r="X152" s="27"/>
    </row>
    <row r="153" spans="1:24" s="5" customFormat="1" ht="8.25" customHeight="1" x14ac:dyDescent="0.2">
      <c r="A153" s="904"/>
      <c r="B153" s="904"/>
      <c r="C153" s="904"/>
      <c r="D153" s="904"/>
      <c r="E153" s="904"/>
      <c r="F153" s="904"/>
      <c r="G153" s="904"/>
      <c r="H153" s="904"/>
      <c r="I153" s="904"/>
      <c r="J153" s="904"/>
      <c r="K153" s="904"/>
      <c r="L153" s="904"/>
      <c r="M153" s="904"/>
      <c r="N153" s="904"/>
      <c r="O153" s="904"/>
      <c r="P153" s="904"/>
      <c r="Q153" s="904"/>
      <c r="R153" s="904"/>
      <c r="S153" s="904"/>
      <c r="T153" s="904"/>
      <c r="U153" s="904"/>
      <c r="V153" s="904"/>
      <c r="W153" s="904"/>
      <c r="X153" s="27"/>
    </row>
    <row r="154" spans="1:24" s="5" customFormat="1" ht="8.25" customHeight="1" x14ac:dyDescent="0.2">
      <c r="A154" s="904"/>
      <c r="B154" s="904"/>
      <c r="C154" s="904"/>
      <c r="D154" s="904"/>
      <c r="E154" s="904"/>
      <c r="F154" s="904"/>
      <c r="G154" s="904"/>
      <c r="H154" s="904"/>
      <c r="I154" s="904"/>
      <c r="J154" s="904"/>
      <c r="K154" s="904"/>
      <c r="L154" s="904"/>
      <c r="M154" s="904"/>
      <c r="N154" s="904"/>
      <c r="O154" s="904"/>
      <c r="P154" s="904"/>
      <c r="Q154" s="904"/>
      <c r="R154" s="904"/>
      <c r="S154" s="904"/>
      <c r="T154" s="904"/>
      <c r="U154" s="904"/>
      <c r="V154" s="904"/>
      <c r="W154" s="904"/>
      <c r="X154" s="27"/>
    </row>
    <row r="155" spans="1:24" s="5" customFormat="1" ht="8.25" customHeight="1" x14ac:dyDescent="0.2">
      <c r="A155" s="904"/>
      <c r="B155" s="904"/>
      <c r="C155" s="904"/>
      <c r="D155" s="904"/>
      <c r="E155" s="904"/>
      <c r="F155" s="904"/>
      <c r="G155" s="904"/>
      <c r="H155" s="904"/>
      <c r="I155" s="904"/>
      <c r="J155" s="904"/>
      <c r="K155" s="904"/>
      <c r="L155" s="904"/>
      <c r="M155" s="904"/>
      <c r="N155" s="904"/>
      <c r="O155" s="904"/>
      <c r="P155" s="904"/>
      <c r="Q155" s="904"/>
      <c r="R155" s="904"/>
      <c r="S155" s="904"/>
      <c r="T155" s="904"/>
      <c r="U155" s="904"/>
      <c r="V155" s="904"/>
      <c r="W155" s="904"/>
      <c r="X155" s="27"/>
    </row>
    <row r="156" spans="1:24" s="5" customFormat="1" ht="8.25" customHeight="1" x14ac:dyDescent="0.2">
      <c r="A156" s="904"/>
      <c r="B156" s="904"/>
      <c r="C156" s="904"/>
      <c r="D156" s="904"/>
      <c r="E156" s="904"/>
      <c r="F156" s="904"/>
      <c r="G156" s="904"/>
      <c r="H156" s="904"/>
      <c r="I156" s="904"/>
      <c r="J156" s="904"/>
      <c r="K156" s="904"/>
      <c r="L156" s="904"/>
      <c r="M156" s="904"/>
      <c r="N156" s="904"/>
      <c r="O156" s="904"/>
      <c r="P156" s="904"/>
      <c r="Q156" s="904"/>
      <c r="R156" s="904"/>
      <c r="S156" s="904"/>
      <c r="T156" s="904"/>
      <c r="U156" s="904"/>
      <c r="V156" s="904"/>
      <c r="W156" s="904"/>
      <c r="X156" s="27"/>
    </row>
    <row r="157" spans="1:24" s="32" customFormat="1" ht="18" customHeight="1" thickBot="1" x14ac:dyDescent="0.25">
      <c r="A157" s="973" t="s">
        <v>51</v>
      </c>
      <c r="B157" s="973"/>
      <c r="C157" s="973"/>
      <c r="D157" s="973"/>
      <c r="E157" s="973"/>
      <c r="F157" s="973"/>
      <c r="G157" s="973"/>
      <c r="H157" s="973"/>
      <c r="I157" s="973"/>
      <c r="J157" s="973"/>
      <c r="K157" s="973"/>
      <c r="L157" s="973"/>
      <c r="M157" s="973"/>
      <c r="N157" s="973"/>
      <c r="O157" s="973"/>
      <c r="P157" s="973"/>
      <c r="Q157" s="973"/>
      <c r="R157" s="973"/>
      <c r="S157" s="973"/>
      <c r="T157" s="973"/>
      <c r="U157" s="973"/>
      <c r="V157" s="973"/>
      <c r="W157" s="973"/>
      <c r="X157" s="31"/>
    </row>
    <row r="158" spans="1:24" s="5" customFormat="1" ht="8.25" customHeight="1" x14ac:dyDescent="0.2">
      <c r="A158" s="905"/>
      <c r="B158" s="905"/>
      <c r="C158" s="905"/>
      <c r="D158" s="905"/>
      <c r="E158" s="905"/>
      <c r="F158" s="905"/>
      <c r="G158" s="905"/>
      <c r="H158" s="905"/>
      <c r="I158" s="905"/>
      <c r="J158" s="905"/>
      <c r="K158" s="905"/>
      <c r="L158" s="905"/>
      <c r="M158" s="905"/>
      <c r="N158" s="905"/>
      <c r="O158" s="905"/>
      <c r="P158" s="905"/>
      <c r="Q158" s="905"/>
      <c r="R158" s="905"/>
      <c r="S158" s="905"/>
      <c r="T158" s="905"/>
      <c r="U158" s="905"/>
      <c r="V158" s="905"/>
      <c r="W158" s="905"/>
      <c r="X158" s="27"/>
    </row>
    <row r="159" spans="1:24" ht="64.5" customHeight="1" x14ac:dyDescent="0.2">
      <c r="A159" s="869" t="s">
        <v>102</v>
      </c>
      <c r="B159" s="869"/>
      <c r="C159" s="881" t="s">
        <v>53</v>
      </c>
      <c r="D159" s="881"/>
      <c r="E159" s="881"/>
      <c r="F159" s="881"/>
      <c r="G159" s="881"/>
      <c r="H159" s="881"/>
      <c r="I159" s="881"/>
      <c r="J159" s="881"/>
      <c r="K159" s="881"/>
      <c r="L159" s="881"/>
      <c r="M159" s="881"/>
      <c r="N159" s="881"/>
      <c r="O159" s="881"/>
      <c r="P159" s="881"/>
      <c r="Q159" s="873">
        <f>Q161-Q163+Q165+Q183+Q185-Q187-Q189-Q191-Q193</f>
        <v>0</v>
      </c>
      <c r="R159" s="873"/>
      <c r="S159" s="873"/>
      <c r="T159" s="873"/>
      <c r="U159" s="873"/>
      <c r="V159" s="873"/>
      <c r="W159" s="873"/>
      <c r="X159" s="26"/>
    </row>
    <row r="160" spans="1:24" ht="9.9499999999999993" customHeight="1" thickBot="1" x14ac:dyDescent="0.25">
      <c r="A160" s="810"/>
      <c r="B160" s="810"/>
      <c r="C160" s="810"/>
      <c r="D160" s="810"/>
      <c r="E160" s="810"/>
      <c r="F160" s="810"/>
      <c r="G160" s="810"/>
      <c r="H160" s="810"/>
      <c r="I160" s="810"/>
      <c r="J160" s="810"/>
      <c r="K160" s="810"/>
      <c r="L160" s="810"/>
      <c r="M160" s="810"/>
      <c r="N160" s="810"/>
      <c r="O160" s="810"/>
      <c r="P160" s="810"/>
      <c r="Q160" s="810"/>
      <c r="R160" s="810"/>
      <c r="S160" s="810"/>
      <c r="T160" s="810"/>
      <c r="U160" s="810"/>
      <c r="V160" s="810"/>
      <c r="W160" s="810"/>
      <c r="X160" s="26"/>
    </row>
    <row r="161" spans="1:24" ht="12" customHeight="1" thickBot="1" x14ac:dyDescent="0.25">
      <c r="A161" s="33"/>
      <c r="B161" s="34" t="s">
        <v>44</v>
      </c>
      <c r="C161" s="815" t="s">
        <v>54</v>
      </c>
      <c r="D161" s="815"/>
      <c r="E161" s="815"/>
      <c r="F161" s="815"/>
      <c r="G161" s="815"/>
      <c r="H161" s="815"/>
      <c r="I161" s="815"/>
      <c r="J161" s="815"/>
      <c r="K161" s="815"/>
      <c r="L161" s="815"/>
      <c r="M161" s="815"/>
      <c r="N161" s="815"/>
      <c r="O161" s="815"/>
      <c r="P161" s="815"/>
      <c r="Q161" s="873">
        <f>'100.00.019I'!Q15:W15</f>
        <v>0</v>
      </c>
      <c r="R161" s="873"/>
      <c r="S161" s="873"/>
      <c r="T161" s="873"/>
      <c r="U161" s="873"/>
      <c r="V161" s="873"/>
      <c r="W161" s="873"/>
      <c r="X161" s="26"/>
    </row>
    <row r="162" spans="1:24" ht="9.9499999999999993" customHeight="1" thickBot="1" x14ac:dyDescent="0.25">
      <c r="A162" s="810" t="s">
        <v>55</v>
      </c>
      <c r="B162" s="810"/>
      <c r="C162" s="810"/>
      <c r="D162" s="810"/>
      <c r="E162" s="810"/>
      <c r="F162" s="810"/>
      <c r="G162" s="810"/>
      <c r="H162" s="810"/>
      <c r="I162" s="810"/>
      <c r="J162" s="810"/>
      <c r="K162" s="810"/>
      <c r="L162" s="810"/>
      <c r="M162" s="810"/>
      <c r="N162" s="810"/>
      <c r="O162" s="810"/>
      <c r="P162" s="810"/>
      <c r="Q162" s="810"/>
      <c r="R162" s="810"/>
      <c r="S162" s="810"/>
      <c r="T162" s="810"/>
      <c r="U162" s="810"/>
      <c r="V162" s="810"/>
      <c r="W162" s="810"/>
      <c r="X162" s="26"/>
    </row>
    <row r="163" spans="1:24" ht="12" customHeight="1" thickBot="1" x14ac:dyDescent="0.25">
      <c r="A163" s="33"/>
      <c r="B163" s="34" t="s">
        <v>56</v>
      </c>
      <c r="C163" s="815" t="s">
        <v>57</v>
      </c>
      <c r="D163" s="815"/>
      <c r="E163" s="815"/>
      <c r="F163" s="815"/>
      <c r="G163" s="815"/>
      <c r="H163" s="815"/>
      <c r="I163" s="815"/>
      <c r="J163" s="815"/>
      <c r="K163" s="815"/>
      <c r="L163" s="815"/>
      <c r="M163" s="815"/>
      <c r="N163" s="815"/>
      <c r="O163" s="815"/>
      <c r="P163" s="815"/>
      <c r="Q163" s="873">
        <f>'100.00.019II'!Q15:W15</f>
        <v>0</v>
      </c>
      <c r="R163" s="873"/>
      <c r="S163" s="873"/>
      <c r="T163" s="873"/>
      <c r="U163" s="873"/>
      <c r="V163" s="873"/>
      <c r="W163" s="873"/>
      <c r="X163" s="26"/>
    </row>
    <row r="164" spans="1:24" ht="9.9499999999999993" customHeight="1" thickBot="1" x14ac:dyDescent="0.25">
      <c r="A164" s="810"/>
      <c r="B164" s="810"/>
      <c r="C164" s="810"/>
      <c r="D164" s="810"/>
      <c r="E164" s="810"/>
      <c r="F164" s="810"/>
      <c r="G164" s="810"/>
      <c r="H164" s="810"/>
      <c r="I164" s="810"/>
      <c r="J164" s="810"/>
      <c r="K164" s="810"/>
      <c r="L164" s="810"/>
      <c r="M164" s="810"/>
      <c r="N164" s="810"/>
      <c r="O164" s="810"/>
      <c r="P164" s="810"/>
      <c r="Q164" s="810"/>
      <c r="R164" s="810"/>
      <c r="S164" s="810"/>
      <c r="T164" s="810"/>
      <c r="U164" s="810"/>
      <c r="V164" s="810"/>
      <c r="W164" s="810"/>
      <c r="X164" s="26"/>
    </row>
    <row r="165" spans="1:24" ht="12" customHeight="1" thickBot="1" x14ac:dyDescent="0.25">
      <c r="A165" s="33"/>
      <c r="B165" s="34" t="s">
        <v>58</v>
      </c>
      <c r="C165" s="981" t="s">
        <v>59</v>
      </c>
      <c r="D165" s="981"/>
      <c r="E165" s="981"/>
      <c r="F165" s="981"/>
      <c r="G165" s="981"/>
      <c r="H165" s="981"/>
      <c r="I165" s="981"/>
      <c r="J165" s="981"/>
      <c r="K165" s="981"/>
      <c r="L165" s="981"/>
      <c r="M165" s="981"/>
      <c r="N165" s="981"/>
      <c r="O165" s="981"/>
      <c r="P165" s="981"/>
      <c r="Q165" s="873">
        <f>Q167+Q169+Q171+Q173+Q175+Q177+Q179+Q181</f>
        <v>0</v>
      </c>
      <c r="R165" s="873"/>
      <c r="S165" s="873"/>
      <c r="T165" s="873"/>
      <c r="U165" s="873"/>
      <c r="V165" s="873"/>
      <c r="W165" s="873"/>
      <c r="X165" s="26"/>
    </row>
    <row r="166" spans="1:24" ht="9.9499999999999993" customHeight="1" thickBot="1" x14ac:dyDescent="0.25">
      <c r="A166" s="810"/>
      <c r="B166" s="810"/>
      <c r="C166" s="810"/>
      <c r="D166" s="810"/>
      <c r="E166" s="810"/>
      <c r="F166" s="810"/>
      <c r="G166" s="810"/>
      <c r="H166" s="810"/>
      <c r="I166" s="810"/>
      <c r="J166" s="810"/>
      <c r="K166" s="810"/>
      <c r="L166" s="810"/>
      <c r="M166" s="810"/>
      <c r="N166" s="810"/>
      <c r="O166" s="810"/>
      <c r="P166" s="810"/>
      <c r="Q166" s="810"/>
      <c r="R166" s="810"/>
      <c r="S166" s="810"/>
      <c r="T166" s="810"/>
      <c r="U166" s="810"/>
      <c r="V166" s="810"/>
      <c r="W166" s="810"/>
      <c r="X166" s="26"/>
    </row>
    <row r="167" spans="1:24" ht="10.5" customHeight="1" thickBot="1" x14ac:dyDescent="0.25">
      <c r="A167" s="33"/>
      <c r="B167" s="35"/>
      <c r="C167" s="34" t="s">
        <v>60</v>
      </c>
      <c r="D167" s="878" t="s">
        <v>61</v>
      </c>
      <c r="E167" s="878"/>
      <c r="F167" s="878"/>
      <c r="G167" s="878"/>
      <c r="H167" s="878"/>
      <c r="I167" s="878"/>
      <c r="J167" s="878"/>
      <c r="K167" s="878"/>
      <c r="L167" s="878"/>
      <c r="M167" s="878"/>
      <c r="N167" s="878"/>
      <c r="O167" s="878"/>
      <c r="P167" s="878"/>
      <c r="Q167" s="903">
        <f>'100.00.019IIIA'!Q15:W15</f>
        <v>0</v>
      </c>
      <c r="R167" s="903"/>
      <c r="S167" s="903"/>
      <c r="T167" s="903"/>
      <c r="U167" s="903"/>
      <c r="V167" s="903"/>
      <c r="W167" s="903"/>
      <c r="X167" s="26"/>
    </row>
    <row r="168" spans="1:24" ht="9.9499999999999993" customHeight="1" thickBot="1" x14ac:dyDescent="0.25">
      <c r="A168" s="810"/>
      <c r="B168" s="810"/>
      <c r="C168" s="810"/>
      <c r="D168" s="810"/>
      <c r="E168" s="810"/>
      <c r="F168" s="810"/>
      <c r="G168" s="810"/>
      <c r="H168" s="810"/>
      <c r="I168" s="810"/>
      <c r="J168" s="810"/>
      <c r="K168" s="810"/>
      <c r="L168" s="810"/>
      <c r="M168" s="810"/>
      <c r="N168" s="810"/>
      <c r="O168" s="810"/>
      <c r="P168" s="810"/>
      <c r="Q168" s="810"/>
      <c r="R168" s="810"/>
      <c r="S168" s="810"/>
      <c r="T168" s="810"/>
      <c r="U168" s="810"/>
      <c r="V168" s="810"/>
      <c r="W168" s="810"/>
      <c r="X168" s="26"/>
    </row>
    <row r="169" spans="1:24" ht="10.5" customHeight="1" thickBot="1" x14ac:dyDescent="0.25">
      <c r="A169" s="33"/>
      <c r="B169" s="35"/>
      <c r="C169" s="34" t="s">
        <v>62</v>
      </c>
      <c r="D169" s="878" t="s">
        <v>63</v>
      </c>
      <c r="E169" s="878"/>
      <c r="F169" s="878"/>
      <c r="G169" s="878"/>
      <c r="H169" s="878"/>
      <c r="I169" s="878"/>
      <c r="J169" s="878"/>
      <c r="K169" s="878"/>
      <c r="L169" s="878"/>
      <c r="M169" s="878"/>
      <c r="N169" s="878"/>
      <c r="O169" s="878"/>
      <c r="P169" s="878"/>
      <c r="Q169" s="903">
        <f>'100.00.019IIIB'!Q15:W15</f>
        <v>0</v>
      </c>
      <c r="R169" s="903"/>
      <c r="S169" s="903"/>
      <c r="T169" s="903"/>
      <c r="U169" s="903"/>
      <c r="V169" s="903"/>
      <c r="W169" s="903"/>
      <c r="X169" s="26"/>
    </row>
    <row r="170" spans="1:24" ht="9.9499999999999993" customHeight="1" thickBot="1" x14ac:dyDescent="0.25">
      <c r="A170" s="810"/>
      <c r="B170" s="810"/>
      <c r="C170" s="810"/>
      <c r="D170" s="810"/>
      <c r="E170" s="810"/>
      <c r="F170" s="810"/>
      <c r="G170" s="810"/>
      <c r="H170" s="810"/>
      <c r="I170" s="810"/>
      <c r="J170" s="810"/>
      <c r="K170" s="810"/>
      <c r="L170" s="810"/>
      <c r="M170" s="810"/>
      <c r="N170" s="810"/>
      <c r="O170" s="810"/>
      <c r="P170" s="810"/>
      <c r="Q170" s="810"/>
      <c r="R170" s="810"/>
      <c r="S170" s="810"/>
      <c r="T170" s="810"/>
      <c r="U170" s="810"/>
      <c r="V170" s="810"/>
      <c r="W170" s="810"/>
      <c r="X170" s="26"/>
    </row>
    <row r="171" spans="1:24" ht="10.5" customHeight="1" thickBot="1" x14ac:dyDescent="0.25">
      <c r="A171" s="33"/>
      <c r="B171" s="35"/>
      <c r="C171" s="34" t="s">
        <v>64</v>
      </c>
      <c r="D171" s="878" t="s">
        <v>65</v>
      </c>
      <c r="E171" s="878"/>
      <c r="F171" s="878"/>
      <c r="G171" s="878"/>
      <c r="H171" s="878"/>
      <c r="I171" s="878"/>
      <c r="J171" s="878"/>
      <c r="K171" s="878"/>
      <c r="L171" s="878"/>
      <c r="M171" s="878"/>
      <c r="N171" s="878"/>
      <c r="O171" s="878"/>
      <c r="P171" s="878"/>
      <c r="Q171" s="903">
        <f>'100.00.019IIIС'!Q14:W14</f>
        <v>0</v>
      </c>
      <c r="R171" s="903"/>
      <c r="S171" s="903"/>
      <c r="T171" s="903"/>
      <c r="U171" s="903"/>
      <c r="V171" s="903"/>
      <c r="W171" s="903"/>
      <c r="X171" s="26"/>
    </row>
    <row r="172" spans="1:24" ht="9.9499999999999993" customHeight="1" thickBot="1" x14ac:dyDescent="0.25">
      <c r="A172" s="810"/>
      <c r="B172" s="810"/>
      <c r="C172" s="810"/>
      <c r="D172" s="810"/>
      <c r="E172" s="810"/>
      <c r="F172" s="810"/>
      <c r="G172" s="810"/>
      <c r="H172" s="810"/>
      <c r="I172" s="810"/>
      <c r="J172" s="810"/>
      <c r="K172" s="810"/>
      <c r="L172" s="810"/>
      <c r="M172" s="810"/>
      <c r="N172" s="810"/>
      <c r="O172" s="810"/>
      <c r="P172" s="810"/>
      <c r="Q172" s="810"/>
      <c r="R172" s="810"/>
      <c r="S172" s="810"/>
      <c r="T172" s="810"/>
      <c r="U172" s="810"/>
      <c r="V172" s="810"/>
      <c r="W172" s="810"/>
      <c r="X172" s="26"/>
    </row>
    <row r="173" spans="1:24" ht="10.5" customHeight="1" thickBot="1" x14ac:dyDescent="0.25">
      <c r="A173" s="33"/>
      <c r="B173" s="35"/>
      <c r="C173" s="34" t="s">
        <v>66</v>
      </c>
      <c r="D173" s="878" t="s">
        <v>67</v>
      </c>
      <c r="E173" s="878"/>
      <c r="F173" s="878"/>
      <c r="G173" s="878"/>
      <c r="H173" s="878"/>
      <c r="I173" s="878"/>
      <c r="J173" s="878"/>
      <c r="K173" s="878"/>
      <c r="L173" s="878"/>
      <c r="M173" s="878"/>
      <c r="N173" s="878"/>
      <c r="O173" s="878"/>
      <c r="P173" s="878"/>
      <c r="Q173" s="903">
        <f>'100.00.019IIID'!Q15:W15</f>
        <v>0</v>
      </c>
      <c r="R173" s="903"/>
      <c r="S173" s="903"/>
      <c r="T173" s="903"/>
      <c r="U173" s="903"/>
      <c r="V173" s="903"/>
      <c r="W173" s="903"/>
      <c r="X173" s="26"/>
    </row>
    <row r="174" spans="1:24" ht="9.9499999999999993" customHeight="1" thickBot="1" x14ac:dyDescent="0.25">
      <c r="A174" s="810"/>
      <c r="B174" s="810"/>
      <c r="C174" s="810"/>
      <c r="D174" s="810"/>
      <c r="E174" s="810"/>
      <c r="F174" s="810"/>
      <c r="G174" s="810"/>
      <c r="H174" s="810"/>
      <c r="I174" s="810"/>
      <c r="J174" s="810"/>
      <c r="K174" s="810"/>
      <c r="L174" s="810"/>
      <c r="M174" s="810"/>
      <c r="N174" s="810"/>
      <c r="O174" s="810"/>
      <c r="P174" s="810"/>
      <c r="Q174" s="810"/>
      <c r="R174" s="810"/>
      <c r="S174" s="810"/>
      <c r="T174" s="810"/>
      <c r="U174" s="810"/>
      <c r="V174" s="810"/>
      <c r="W174" s="810"/>
      <c r="X174" s="26"/>
    </row>
    <row r="175" spans="1:24" ht="10.5" customHeight="1" thickBot="1" x14ac:dyDescent="0.25">
      <c r="A175" s="33"/>
      <c r="B175" s="35"/>
      <c r="C175" s="34" t="s">
        <v>68</v>
      </c>
      <c r="D175" s="878" t="s">
        <v>69</v>
      </c>
      <c r="E175" s="878"/>
      <c r="F175" s="878"/>
      <c r="G175" s="878"/>
      <c r="H175" s="878"/>
      <c r="I175" s="878"/>
      <c r="J175" s="878"/>
      <c r="K175" s="878"/>
      <c r="L175" s="878"/>
      <c r="M175" s="878"/>
      <c r="N175" s="878"/>
      <c r="O175" s="878"/>
      <c r="P175" s="878"/>
      <c r="Q175" s="903">
        <f>'100.00.019IIIE'!Q15:W15</f>
        <v>0</v>
      </c>
      <c r="R175" s="903"/>
      <c r="S175" s="903"/>
      <c r="T175" s="903"/>
      <c r="U175" s="903"/>
      <c r="V175" s="903"/>
      <c r="W175" s="903"/>
      <c r="X175" s="26"/>
    </row>
    <row r="176" spans="1:24" ht="9.9499999999999993" customHeight="1" thickBot="1" x14ac:dyDescent="0.25">
      <c r="A176" s="810"/>
      <c r="B176" s="810"/>
      <c r="C176" s="810"/>
      <c r="D176" s="810"/>
      <c r="E176" s="810"/>
      <c r="F176" s="810"/>
      <c r="G176" s="810"/>
      <c r="H176" s="810"/>
      <c r="I176" s="810"/>
      <c r="J176" s="810"/>
      <c r="K176" s="810"/>
      <c r="L176" s="810"/>
      <c r="M176" s="810"/>
      <c r="N176" s="810"/>
      <c r="O176" s="810"/>
      <c r="P176" s="810"/>
      <c r="Q176" s="810"/>
      <c r="R176" s="810"/>
      <c r="S176" s="810"/>
      <c r="T176" s="810"/>
      <c r="U176" s="810"/>
      <c r="V176" s="810"/>
      <c r="W176" s="810"/>
      <c r="X176" s="26"/>
    </row>
    <row r="177" spans="1:24" ht="10.9" customHeight="1" thickBot="1" x14ac:dyDescent="0.25">
      <c r="A177" s="33"/>
      <c r="B177" s="35"/>
      <c r="C177" s="34" t="s">
        <v>70</v>
      </c>
      <c r="D177" s="878" t="s">
        <v>71</v>
      </c>
      <c r="E177" s="878"/>
      <c r="F177" s="878"/>
      <c r="G177" s="878"/>
      <c r="H177" s="878"/>
      <c r="I177" s="878"/>
      <c r="J177" s="878"/>
      <c r="K177" s="878"/>
      <c r="L177" s="878"/>
      <c r="M177" s="878"/>
      <c r="N177" s="878"/>
      <c r="O177" s="878"/>
      <c r="P177" s="878"/>
      <c r="Q177" s="903">
        <f>'100.00.019IIIF'!Q14:W14</f>
        <v>0</v>
      </c>
      <c r="R177" s="903"/>
      <c r="S177" s="903"/>
      <c r="T177" s="903"/>
      <c r="U177" s="903"/>
      <c r="V177" s="903"/>
      <c r="W177" s="903"/>
      <c r="X177" s="26"/>
    </row>
    <row r="178" spans="1:24" ht="9.9499999999999993" customHeight="1" thickBot="1" x14ac:dyDescent="0.25">
      <c r="A178" s="810"/>
      <c r="B178" s="810"/>
      <c r="C178" s="810"/>
      <c r="D178" s="810"/>
      <c r="E178" s="810"/>
      <c r="F178" s="810"/>
      <c r="G178" s="810"/>
      <c r="H178" s="810"/>
      <c r="I178" s="810"/>
      <c r="J178" s="810"/>
      <c r="K178" s="810"/>
      <c r="L178" s="810"/>
      <c r="M178" s="810"/>
      <c r="N178" s="810"/>
      <c r="O178" s="810"/>
      <c r="P178" s="810"/>
      <c r="Q178" s="810"/>
      <c r="R178" s="810"/>
      <c r="S178" s="810"/>
      <c r="T178" s="810"/>
      <c r="U178" s="810"/>
      <c r="V178" s="810"/>
      <c r="W178" s="810"/>
      <c r="X178" s="26"/>
    </row>
    <row r="179" spans="1:24" ht="11.25" customHeight="1" thickBot="1" x14ac:dyDescent="0.25">
      <c r="A179" s="33"/>
      <c r="B179" s="35"/>
      <c r="C179" s="34" t="s">
        <v>72</v>
      </c>
      <c r="D179" s="878" t="s">
        <v>73</v>
      </c>
      <c r="E179" s="878"/>
      <c r="F179" s="878"/>
      <c r="G179" s="878"/>
      <c r="H179" s="878"/>
      <c r="I179" s="878"/>
      <c r="J179" s="878"/>
      <c r="K179" s="878"/>
      <c r="L179" s="878"/>
      <c r="M179" s="878"/>
      <c r="N179" s="878"/>
      <c r="O179" s="878"/>
      <c r="P179" s="878"/>
      <c r="Q179" s="903">
        <f>'100.00.019IIIG'!Q15:W15</f>
        <v>0</v>
      </c>
      <c r="R179" s="903"/>
      <c r="S179" s="903"/>
      <c r="T179" s="903"/>
      <c r="U179" s="903"/>
      <c r="V179" s="903"/>
      <c r="W179" s="903"/>
      <c r="X179" s="26"/>
    </row>
    <row r="180" spans="1:24" ht="9.9499999999999993" customHeight="1" thickBot="1" x14ac:dyDescent="0.25">
      <c r="A180" s="810"/>
      <c r="B180" s="810"/>
      <c r="C180" s="810"/>
      <c r="D180" s="810"/>
      <c r="E180" s="810"/>
      <c r="F180" s="810"/>
      <c r="G180" s="810"/>
      <c r="H180" s="810"/>
      <c r="I180" s="810"/>
      <c r="J180" s="810"/>
      <c r="K180" s="810"/>
      <c r="L180" s="810"/>
      <c r="M180" s="810"/>
      <c r="N180" s="810"/>
      <c r="O180" s="810"/>
      <c r="P180" s="810"/>
      <c r="Q180" s="810"/>
      <c r="R180" s="810"/>
      <c r="S180" s="810"/>
      <c r="T180" s="810"/>
      <c r="U180" s="810"/>
      <c r="V180" s="810"/>
      <c r="W180" s="810"/>
      <c r="X180" s="26"/>
    </row>
    <row r="181" spans="1:24" ht="11.45" customHeight="1" thickBot="1" x14ac:dyDescent="0.25">
      <c r="A181" s="33"/>
      <c r="B181" s="35"/>
      <c r="C181" s="34" t="s">
        <v>74</v>
      </c>
      <c r="D181" s="878" t="s">
        <v>75</v>
      </c>
      <c r="E181" s="878"/>
      <c r="F181" s="878"/>
      <c r="G181" s="878"/>
      <c r="H181" s="878"/>
      <c r="I181" s="878"/>
      <c r="J181" s="878"/>
      <c r="K181" s="878"/>
      <c r="L181" s="878"/>
      <c r="M181" s="878"/>
      <c r="N181" s="878"/>
      <c r="O181" s="878"/>
      <c r="P181" s="878"/>
      <c r="Q181" s="903">
        <f>'100.00.019IIIH'!Q16</f>
        <v>0</v>
      </c>
      <c r="R181" s="903"/>
      <c r="S181" s="903"/>
      <c r="T181" s="903"/>
      <c r="U181" s="903"/>
      <c r="V181" s="903"/>
      <c r="W181" s="903"/>
      <c r="X181" s="26"/>
    </row>
    <row r="182" spans="1:24" ht="9.9499999999999993" customHeight="1" thickBot="1" x14ac:dyDescent="0.25">
      <c r="A182" s="810"/>
      <c r="B182" s="810"/>
      <c r="C182" s="810"/>
      <c r="D182" s="810"/>
      <c r="E182" s="810"/>
      <c r="F182" s="810"/>
      <c r="G182" s="810"/>
      <c r="H182" s="810"/>
      <c r="I182" s="810"/>
      <c r="J182" s="810"/>
      <c r="K182" s="810"/>
      <c r="L182" s="810"/>
      <c r="M182" s="810"/>
      <c r="N182" s="810"/>
      <c r="O182" s="810"/>
      <c r="P182" s="810"/>
      <c r="Q182" s="810"/>
      <c r="R182" s="810"/>
      <c r="S182" s="810"/>
      <c r="T182" s="810"/>
      <c r="U182" s="810"/>
      <c r="V182" s="810"/>
      <c r="W182" s="810"/>
      <c r="X182" s="26"/>
    </row>
    <row r="183" spans="1:24" s="39" customFormat="1" ht="22.5" customHeight="1" thickBot="1" x14ac:dyDescent="0.25">
      <c r="A183" s="36"/>
      <c r="B183" s="37" t="s">
        <v>76</v>
      </c>
      <c r="C183" s="815" t="s">
        <v>77</v>
      </c>
      <c r="D183" s="815"/>
      <c r="E183" s="815"/>
      <c r="F183" s="815"/>
      <c r="G183" s="815"/>
      <c r="H183" s="815"/>
      <c r="I183" s="815"/>
      <c r="J183" s="815"/>
      <c r="K183" s="815"/>
      <c r="L183" s="815"/>
      <c r="M183" s="815"/>
      <c r="N183" s="815"/>
      <c r="O183" s="815"/>
      <c r="P183" s="815"/>
      <c r="Q183" s="873">
        <f>'100.00.019IV'!Q15:W15</f>
        <v>0</v>
      </c>
      <c r="R183" s="873"/>
      <c r="S183" s="873"/>
      <c r="T183" s="873"/>
      <c r="U183" s="873"/>
      <c r="V183" s="873"/>
      <c r="W183" s="873"/>
      <c r="X183" s="38"/>
    </row>
    <row r="184" spans="1:24" ht="9.9499999999999993" customHeight="1" x14ac:dyDescent="0.2">
      <c r="A184" s="810"/>
      <c r="B184" s="810"/>
      <c r="C184" s="810"/>
      <c r="D184" s="810"/>
      <c r="E184" s="810"/>
      <c r="F184" s="810"/>
      <c r="G184" s="810"/>
      <c r="H184" s="810"/>
      <c r="I184" s="810"/>
      <c r="J184" s="810"/>
      <c r="K184" s="810"/>
      <c r="L184" s="810"/>
      <c r="M184" s="810"/>
      <c r="N184" s="810"/>
      <c r="O184" s="810"/>
      <c r="P184" s="810"/>
      <c r="Q184" s="810"/>
      <c r="R184" s="810"/>
      <c r="S184" s="810"/>
      <c r="T184" s="810"/>
      <c r="U184" s="810"/>
      <c r="V184" s="810"/>
      <c r="W184" s="810"/>
      <c r="X184" s="26"/>
    </row>
    <row r="185" spans="1:24" s="39" customFormat="1" ht="34.5" customHeight="1" x14ac:dyDescent="0.2">
      <c r="A185" s="36"/>
      <c r="B185" s="40" t="s">
        <v>78</v>
      </c>
      <c r="C185" s="901" t="s">
        <v>79</v>
      </c>
      <c r="D185" s="901"/>
      <c r="E185" s="901"/>
      <c r="F185" s="901"/>
      <c r="G185" s="901"/>
      <c r="H185" s="901"/>
      <c r="I185" s="901"/>
      <c r="J185" s="901"/>
      <c r="K185" s="901"/>
      <c r="L185" s="901"/>
      <c r="M185" s="901"/>
      <c r="N185" s="901"/>
      <c r="O185" s="901"/>
      <c r="P185" s="901"/>
      <c r="Q185" s="873">
        <f>'100.00.019V и IX'!E9</f>
        <v>0</v>
      </c>
      <c r="R185" s="873"/>
      <c r="S185" s="873"/>
      <c r="T185" s="873"/>
      <c r="U185" s="873"/>
      <c r="V185" s="873"/>
      <c r="W185" s="873"/>
      <c r="X185" s="38"/>
    </row>
    <row r="186" spans="1:24" ht="9.9499999999999993" customHeight="1" thickBot="1" x14ac:dyDescent="0.25">
      <c r="A186" s="810"/>
      <c r="B186" s="810"/>
      <c r="C186" s="810"/>
      <c r="D186" s="810"/>
      <c r="E186" s="810"/>
      <c r="F186" s="810"/>
      <c r="G186" s="810"/>
      <c r="H186" s="810"/>
      <c r="I186" s="810"/>
      <c r="J186" s="810"/>
      <c r="K186" s="810"/>
      <c r="L186" s="810"/>
      <c r="M186" s="810"/>
      <c r="N186" s="810"/>
      <c r="O186" s="810"/>
      <c r="P186" s="810"/>
      <c r="Q186" s="810"/>
      <c r="R186" s="810"/>
      <c r="S186" s="810"/>
      <c r="T186" s="810"/>
      <c r="U186" s="810"/>
      <c r="V186" s="810"/>
      <c r="W186" s="810"/>
      <c r="X186" s="26"/>
    </row>
    <row r="187" spans="1:24" s="39" customFormat="1" ht="21.75" customHeight="1" thickBot="1" x14ac:dyDescent="0.25">
      <c r="A187" s="36"/>
      <c r="B187" s="37" t="s">
        <v>80</v>
      </c>
      <c r="C187" s="815" t="s">
        <v>81</v>
      </c>
      <c r="D187" s="815"/>
      <c r="E187" s="815"/>
      <c r="F187" s="815"/>
      <c r="G187" s="815"/>
      <c r="H187" s="815"/>
      <c r="I187" s="815"/>
      <c r="J187" s="815"/>
      <c r="K187" s="815"/>
      <c r="L187" s="815"/>
      <c r="M187" s="815"/>
      <c r="N187" s="815"/>
      <c r="O187" s="815"/>
      <c r="P187" s="815"/>
      <c r="Q187" s="902">
        <f>'100.00.019VI'!S16</f>
        <v>0</v>
      </c>
      <c r="R187" s="902"/>
      <c r="S187" s="902"/>
      <c r="T187" s="902"/>
      <c r="U187" s="902"/>
      <c r="V187" s="902"/>
      <c r="W187" s="902"/>
      <c r="X187" s="38"/>
    </row>
    <row r="188" spans="1:24" ht="9.9499999999999993" customHeight="1" thickBot="1" x14ac:dyDescent="0.25">
      <c r="A188" s="810"/>
      <c r="B188" s="810"/>
      <c r="C188" s="810"/>
      <c r="D188" s="810"/>
      <c r="E188" s="810"/>
      <c r="F188" s="810"/>
      <c r="G188" s="810"/>
      <c r="H188" s="810"/>
      <c r="I188" s="810"/>
      <c r="J188" s="810"/>
      <c r="K188" s="810"/>
      <c r="L188" s="810"/>
      <c r="M188" s="810"/>
      <c r="N188" s="810"/>
      <c r="O188" s="810"/>
      <c r="P188" s="810"/>
      <c r="Q188" s="810"/>
      <c r="R188" s="810"/>
      <c r="S188" s="810"/>
      <c r="T188" s="810"/>
      <c r="U188" s="810"/>
      <c r="V188" s="810"/>
      <c r="W188" s="810"/>
      <c r="X188" s="26"/>
    </row>
    <row r="189" spans="1:24" s="39" customFormat="1" ht="27.75" customHeight="1" thickBot="1" x14ac:dyDescent="0.25">
      <c r="A189" s="36"/>
      <c r="B189" s="37" t="s">
        <v>82</v>
      </c>
      <c r="C189" s="815" t="s">
        <v>83</v>
      </c>
      <c r="D189" s="815"/>
      <c r="E189" s="815"/>
      <c r="F189" s="815"/>
      <c r="G189" s="815"/>
      <c r="H189" s="815"/>
      <c r="I189" s="815"/>
      <c r="J189" s="815"/>
      <c r="K189" s="815"/>
      <c r="L189" s="815"/>
      <c r="M189" s="815"/>
      <c r="N189" s="815"/>
      <c r="O189" s="815"/>
      <c r="P189" s="815"/>
      <c r="Q189" s="873">
        <f>'100.00.019VII'!R15</f>
        <v>0</v>
      </c>
      <c r="R189" s="873"/>
      <c r="S189" s="873"/>
      <c r="T189" s="873"/>
      <c r="U189" s="873"/>
      <c r="V189" s="873"/>
      <c r="W189" s="873"/>
      <c r="X189" s="38"/>
    </row>
    <row r="190" spans="1:24" ht="9.9499999999999993" customHeight="1" thickBot="1" x14ac:dyDescent="0.25">
      <c r="A190" s="810"/>
      <c r="B190" s="810"/>
      <c r="C190" s="810"/>
      <c r="D190" s="810"/>
      <c r="E190" s="810"/>
      <c r="F190" s="810"/>
      <c r="G190" s="810"/>
      <c r="H190" s="810"/>
      <c r="I190" s="810"/>
      <c r="J190" s="810"/>
      <c r="K190" s="810"/>
      <c r="L190" s="810"/>
      <c r="M190" s="810"/>
      <c r="N190" s="810"/>
      <c r="O190" s="810"/>
      <c r="P190" s="810"/>
      <c r="Q190" s="810"/>
      <c r="R190" s="810"/>
      <c r="S190" s="810"/>
      <c r="T190" s="810"/>
      <c r="U190" s="810"/>
      <c r="V190" s="810"/>
      <c r="W190" s="810"/>
      <c r="X190" s="26"/>
    </row>
    <row r="191" spans="1:24" s="39" customFormat="1" ht="24" customHeight="1" thickBot="1" x14ac:dyDescent="0.25">
      <c r="A191" s="36"/>
      <c r="B191" s="37" t="s">
        <v>84</v>
      </c>
      <c r="C191" s="815" t="s">
        <v>1860</v>
      </c>
      <c r="D191" s="815"/>
      <c r="E191" s="815"/>
      <c r="F191" s="815"/>
      <c r="G191" s="815"/>
      <c r="H191" s="815"/>
      <c r="I191" s="815"/>
      <c r="J191" s="815"/>
      <c r="K191" s="815"/>
      <c r="L191" s="815"/>
      <c r="M191" s="815"/>
      <c r="N191" s="815"/>
      <c r="O191" s="815"/>
      <c r="P191" s="815"/>
      <c r="Q191" s="873">
        <f>'100.00.019VIII'!R16</f>
        <v>0</v>
      </c>
      <c r="R191" s="873"/>
      <c r="S191" s="873"/>
      <c r="T191" s="873"/>
      <c r="U191" s="873"/>
      <c r="V191" s="873"/>
      <c r="W191" s="873"/>
      <c r="X191" s="38"/>
    </row>
    <row r="192" spans="1:24" ht="9.9499999999999993" customHeight="1" thickBot="1" x14ac:dyDescent="0.25">
      <c r="A192" s="810"/>
      <c r="B192" s="810"/>
      <c r="C192" s="810"/>
      <c r="D192" s="810"/>
      <c r="E192" s="810"/>
      <c r="F192" s="810"/>
      <c r="G192" s="810"/>
      <c r="H192" s="810"/>
      <c r="I192" s="810"/>
      <c r="J192" s="810"/>
      <c r="K192" s="810"/>
      <c r="L192" s="810"/>
      <c r="M192" s="810"/>
      <c r="N192" s="810"/>
      <c r="O192" s="810"/>
      <c r="P192" s="810"/>
      <c r="Q192" s="810"/>
      <c r="R192" s="810"/>
      <c r="S192" s="810"/>
      <c r="T192" s="810"/>
      <c r="U192" s="810"/>
      <c r="V192" s="810"/>
      <c r="W192" s="810"/>
      <c r="X192" s="26"/>
    </row>
    <row r="193" spans="1:24" s="39" customFormat="1" ht="35.25" customHeight="1" thickBot="1" x14ac:dyDescent="0.25">
      <c r="A193" s="36"/>
      <c r="B193" s="37" t="s">
        <v>85</v>
      </c>
      <c r="C193" s="815" t="s">
        <v>86</v>
      </c>
      <c r="D193" s="815"/>
      <c r="E193" s="815"/>
      <c r="F193" s="815"/>
      <c r="G193" s="815"/>
      <c r="H193" s="815"/>
      <c r="I193" s="815"/>
      <c r="J193" s="815"/>
      <c r="K193" s="815"/>
      <c r="L193" s="815"/>
      <c r="M193" s="815"/>
      <c r="N193" s="815"/>
      <c r="O193" s="815"/>
      <c r="P193" s="815"/>
      <c r="Q193" s="873">
        <f>'100.00.019V и IX'!H9</f>
        <v>0</v>
      </c>
      <c r="R193" s="873"/>
      <c r="S193" s="873"/>
      <c r="T193" s="873"/>
      <c r="U193" s="873"/>
      <c r="V193" s="873"/>
      <c r="W193" s="873"/>
      <c r="X193" s="38"/>
    </row>
    <row r="194" spans="1:24" ht="9.9499999999999993" customHeight="1" x14ac:dyDescent="0.2">
      <c r="A194" s="810"/>
      <c r="B194" s="810"/>
      <c r="C194" s="810"/>
      <c r="D194" s="810"/>
      <c r="E194" s="810"/>
      <c r="F194" s="810"/>
      <c r="G194" s="810"/>
      <c r="H194" s="810"/>
      <c r="I194" s="810"/>
      <c r="J194" s="810"/>
      <c r="K194" s="810"/>
      <c r="L194" s="810"/>
      <c r="M194" s="810"/>
      <c r="N194" s="810"/>
      <c r="O194" s="810"/>
      <c r="P194" s="810"/>
      <c r="Q194" s="810"/>
      <c r="R194" s="810"/>
      <c r="S194" s="810"/>
      <c r="T194" s="810"/>
      <c r="U194" s="810"/>
      <c r="V194" s="810"/>
      <c r="W194" s="810"/>
      <c r="X194" s="26"/>
    </row>
    <row r="195" spans="1:24" s="39" customFormat="1" ht="21.75" customHeight="1" x14ac:dyDescent="0.2">
      <c r="A195" s="869" t="s">
        <v>103</v>
      </c>
      <c r="B195" s="869"/>
      <c r="C195" s="815" t="s">
        <v>88</v>
      </c>
      <c r="D195" s="815"/>
      <c r="E195" s="815"/>
      <c r="F195" s="815"/>
      <c r="G195" s="815"/>
      <c r="H195" s="815"/>
      <c r="I195" s="815"/>
      <c r="J195" s="815"/>
      <c r="K195" s="815"/>
      <c r="L195" s="815"/>
      <c r="M195" s="815"/>
      <c r="N195" s="815"/>
      <c r="O195" s="815"/>
      <c r="P195" s="815"/>
      <c r="Q195" s="873">
        <f>'100.00.020'!Q11:W11</f>
        <v>0</v>
      </c>
      <c r="R195" s="873"/>
      <c r="S195" s="873"/>
      <c r="T195" s="873"/>
      <c r="U195" s="873"/>
      <c r="V195" s="873"/>
      <c r="W195" s="873"/>
      <c r="X195" s="38"/>
    </row>
    <row r="196" spans="1:24" s="39" customFormat="1" ht="9.9499999999999993" customHeight="1" x14ac:dyDescent="0.2">
      <c r="A196" s="900"/>
      <c r="B196" s="900"/>
      <c r="C196" s="900"/>
      <c r="D196" s="900"/>
      <c r="E196" s="900"/>
      <c r="F196" s="900"/>
      <c r="G196" s="900"/>
      <c r="H196" s="900"/>
      <c r="I196" s="900"/>
      <c r="J196" s="900"/>
      <c r="K196" s="900"/>
      <c r="L196" s="900"/>
      <c r="M196" s="900"/>
      <c r="N196" s="900"/>
      <c r="O196" s="900"/>
      <c r="P196" s="900"/>
      <c r="Q196" s="900"/>
      <c r="R196" s="900"/>
      <c r="S196" s="900"/>
      <c r="T196" s="900"/>
      <c r="U196" s="900"/>
      <c r="V196" s="900"/>
      <c r="W196" s="900"/>
      <c r="X196" s="38"/>
    </row>
    <row r="197" spans="1:24" ht="21.75" customHeight="1" x14ac:dyDescent="0.2">
      <c r="A197" s="869" t="s">
        <v>104</v>
      </c>
      <c r="B197" s="869"/>
      <c r="C197" s="885" t="s">
        <v>1861</v>
      </c>
      <c r="D197" s="886"/>
      <c r="E197" s="886"/>
      <c r="F197" s="886"/>
      <c r="G197" s="886"/>
      <c r="H197" s="886"/>
      <c r="I197" s="886"/>
      <c r="J197" s="886"/>
      <c r="K197" s="886"/>
      <c r="L197" s="886"/>
      <c r="M197" s="886"/>
      <c r="N197" s="886"/>
      <c r="O197" s="886"/>
      <c r="P197" s="887"/>
      <c r="Q197" s="873">
        <f>'100.00.021'!P17:P17</f>
        <v>0</v>
      </c>
      <c r="R197" s="873"/>
      <c r="S197" s="873"/>
      <c r="T197" s="873"/>
      <c r="U197" s="873"/>
      <c r="V197" s="873"/>
      <c r="W197" s="873"/>
      <c r="X197" s="26"/>
    </row>
    <row r="198" spans="1:24" ht="9.9499999999999993" customHeight="1" x14ac:dyDescent="0.2">
      <c r="A198" s="804"/>
      <c r="B198" s="804"/>
      <c r="C198" s="804"/>
      <c r="D198" s="804"/>
      <c r="E198" s="804"/>
      <c r="F198" s="804"/>
      <c r="G198" s="804"/>
      <c r="H198" s="804"/>
      <c r="I198" s="804"/>
      <c r="J198" s="804"/>
      <c r="K198" s="804"/>
      <c r="L198" s="804"/>
      <c r="M198" s="804"/>
      <c r="N198" s="804"/>
      <c r="O198" s="804"/>
      <c r="P198" s="804"/>
      <c r="Q198" s="804"/>
      <c r="R198" s="804"/>
      <c r="S198" s="804"/>
      <c r="T198" s="804"/>
      <c r="U198" s="804"/>
      <c r="V198" s="804"/>
      <c r="W198" s="804"/>
      <c r="X198" s="26"/>
    </row>
    <row r="199" spans="1:24" ht="21.75" customHeight="1" x14ac:dyDescent="0.2">
      <c r="A199" s="869" t="s">
        <v>106</v>
      </c>
      <c r="B199" s="869"/>
      <c r="C199" s="885" t="s">
        <v>2264</v>
      </c>
      <c r="D199" s="886"/>
      <c r="E199" s="886"/>
      <c r="F199" s="886"/>
      <c r="G199" s="886"/>
      <c r="H199" s="886"/>
      <c r="I199" s="886"/>
      <c r="J199" s="886"/>
      <c r="K199" s="886"/>
      <c r="L199" s="886"/>
      <c r="M199" s="886"/>
      <c r="N199" s="886"/>
      <c r="O199" s="886"/>
      <c r="P199" s="887"/>
      <c r="Q199" s="873">
        <f>'100.00.022ГФСС'!E27+'100.00.022 ФСМС'!M16</f>
        <v>0</v>
      </c>
      <c r="R199" s="873"/>
      <c r="S199" s="873"/>
      <c r="T199" s="873"/>
      <c r="U199" s="873"/>
      <c r="V199" s="873"/>
      <c r="W199" s="873"/>
      <c r="X199" s="26"/>
    </row>
    <row r="200" spans="1:24" ht="9.9499999999999993" customHeight="1" x14ac:dyDescent="0.2">
      <c r="A200" s="804"/>
      <c r="B200" s="804"/>
      <c r="C200" s="804"/>
      <c r="D200" s="804"/>
      <c r="E200" s="804"/>
      <c r="F200" s="804"/>
      <c r="G200" s="804"/>
      <c r="H200" s="804"/>
      <c r="I200" s="804"/>
      <c r="J200" s="804"/>
      <c r="K200" s="804"/>
      <c r="L200" s="804"/>
      <c r="M200" s="804"/>
      <c r="N200" s="804"/>
      <c r="O200" s="804"/>
      <c r="P200" s="804"/>
      <c r="Q200" s="804"/>
      <c r="R200" s="804"/>
      <c r="S200" s="804"/>
      <c r="T200" s="804"/>
      <c r="U200" s="804"/>
      <c r="V200" s="804"/>
      <c r="W200" s="804"/>
      <c r="X200" s="26"/>
    </row>
    <row r="201" spans="1:24" ht="16.149999999999999" customHeight="1" x14ac:dyDescent="0.2">
      <c r="A201" s="869" t="s">
        <v>110</v>
      </c>
      <c r="B201" s="869"/>
      <c r="C201" s="885" t="s">
        <v>92</v>
      </c>
      <c r="D201" s="886"/>
      <c r="E201" s="886"/>
      <c r="F201" s="886"/>
      <c r="G201" s="886"/>
      <c r="H201" s="886"/>
      <c r="I201" s="886"/>
      <c r="J201" s="886"/>
      <c r="K201" s="886"/>
      <c r="L201" s="886"/>
      <c r="M201" s="886"/>
      <c r="N201" s="886"/>
      <c r="O201" s="886"/>
      <c r="P201" s="887"/>
      <c r="Q201" s="873">
        <f>'100.00.023'!Q15</f>
        <v>0</v>
      </c>
      <c r="R201" s="873"/>
      <c r="S201" s="873"/>
      <c r="T201" s="873"/>
      <c r="U201" s="873"/>
      <c r="V201" s="873"/>
      <c r="W201" s="873"/>
      <c r="X201" s="26"/>
    </row>
    <row r="202" spans="1:24" ht="9.9499999999999993" customHeight="1" x14ac:dyDescent="0.2">
      <c r="A202" s="804"/>
      <c r="B202" s="804"/>
      <c r="C202" s="804"/>
      <c r="D202" s="804"/>
      <c r="E202" s="804"/>
      <c r="F202" s="804"/>
      <c r="G202" s="804"/>
      <c r="H202" s="804"/>
      <c r="I202" s="804"/>
      <c r="J202" s="804"/>
      <c r="K202" s="804"/>
      <c r="L202" s="804"/>
      <c r="M202" s="804"/>
      <c r="N202" s="804"/>
      <c r="O202" s="804"/>
      <c r="P202" s="804"/>
      <c r="Q202" s="804"/>
      <c r="R202" s="804"/>
      <c r="S202" s="804"/>
      <c r="T202" s="804"/>
      <c r="U202" s="804"/>
      <c r="V202" s="804"/>
      <c r="W202" s="804"/>
      <c r="X202" s="26"/>
    </row>
    <row r="203" spans="1:24" ht="19.149999999999999" customHeight="1" x14ac:dyDescent="0.2">
      <c r="A203" s="869" t="s">
        <v>112</v>
      </c>
      <c r="B203" s="869"/>
      <c r="C203" s="878" t="s">
        <v>94</v>
      </c>
      <c r="D203" s="878"/>
      <c r="E203" s="878"/>
      <c r="F203" s="878"/>
      <c r="G203" s="878"/>
      <c r="H203" s="878"/>
      <c r="I203" s="878"/>
      <c r="J203" s="878"/>
      <c r="K203" s="878"/>
      <c r="L203" s="878"/>
      <c r="M203" s="878"/>
      <c r="N203" s="878"/>
      <c r="O203" s="878"/>
      <c r="P203" s="878"/>
      <c r="Q203" s="873">
        <f>'100.00.024'!Z25</f>
        <v>0</v>
      </c>
      <c r="R203" s="873"/>
      <c r="S203" s="873"/>
      <c r="T203" s="873"/>
      <c r="U203" s="873"/>
      <c r="V203" s="873"/>
      <c r="W203" s="873"/>
      <c r="X203" s="26"/>
    </row>
    <row r="204" spans="1:24" ht="9.9499999999999993" customHeight="1" x14ac:dyDescent="0.2">
      <c r="A204" s="804"/>
      <c r="B204" s="804"/>
      <c r="C204" s="804"/>
      <c r="D204" s="804"/>
      <c r="E204" s="804"/>
      <c r="F204" s="804"/>
      <c r="G204" s="804"/>
      <c r="H204" s="804"/>
      <c r="I204" s="804"/>
      <c r="J204" s="804"/>
      <c r="K204" s="804"/>
      <c r="L204" s="804"/>
      <c r="M204" s="804"/>
      <c r="N204" s="804"/>
      <c r="O204" s="804"/>
      <c r="P204" s="804"/>
      <c r="Q204" s="804"/>
      <c r="R204" s="804"/>
      <c r="S204" s="804"/>
      <c r="T204" s="804"/>
      <c r="U204" s="804"/>
      <c r="V204" s="804"/>
      <c r="W204" s="804"/>
      <c r="X204" s="26"/>
    </row>
    <row r="205" spans="1:24" ht="21.6" customHeight="1" x14ac:dyDescent="0.2">
      <c r="A205" s="869" t="s">
        <v>114</v>
      </c>
      <c r="B205" s="869"/>
      <c r="C205" s="885" t="s">
        <v>96</v>
      </c>
      <c r="D205" s="886"/>
      <c r="E205" s="886"/>
      <c r="F205" s="886"/>
      <c r="G205" s="886"/>
      <c r="H205" s="886"/>
      <c r="I205" s="886"/>
      <c r="J205" s="886"/>
      <c r="K205" s="886"/>
      <c r="L205" s="886"/>
      <c r="M205" s="886"/>
      <c r="N205" s="886"/>
      <c r="O205" s="886"/>
      <c r="P205" s="887"/>
      <c r="Q205" s="873">
        <f>'100.00.025'!Q7:W7</f>
        <v>0</v>
      </c>
      <c r="R205" s="873"/>
      <c r="S205" s="873"/>
      <c r="T205" s="873"/>
      <c r="U205" s="873"/>
      <c r="V205" s="873"/>
      <c r="W205" s="873"/>
      <c r="X205" s="26"/>
    </row>
    <row r="206" spans="1:24" ht="9.9499999999999993" customHeight="1" x14ac:dyDescent="0.2">
      <c r="A206" s="804"/>
      <c r="B206" s="804"/>
      <c r="C206" s="804"/>
      <c r="D206" s="804"/>
      <c r="E206" s="804"/>
      <c r="F206" s="804"/>
      <c r="G206" s="804"/>
      <c r="H206" s="804"/>
      <c r="I206" s="804"/>
      <c r="J206" s="804"/>
      <c r="K206" s="804"/>
      <c r="L206" s="804"/>
      <c r="M206" s="804"/>
      <c r="N206" s="804"/>
      <c r="O206" s="804"/>
      <c r="P206" s="804"/>
      <c r="Q206" s="804"/>
      <c r="R206" s="804"/>
      <c r="S206" s="804"/>
      <c r="T206" s="804"/>
      <c r="U206" s="804"/>
      <c r="V206" s="804"/>
      <c r="W206" s="804"/>
      <c r="X206" s="26"/>
    </row>
    <row r="207" spans="1:24" ht="33" customHeight="1" x14ac:dyDescent="0.2">
      <c r="A207" s="869" t="s">
        <v>115</v>
      </c>
      <c r="B207" s="869"/>
      <c r="C207" s="885" t="s">
        <v>99</v>
      </c>
      <c r="D207" s="886"/>
      <c r="E207" s="886"/>
      <c r="F207" s="886"/>
      <c r="G207" s="886"/>
      <c r="H207" s="886"/>
      <c r="I207" s="886"/>
      <c r="J207" s="886"/>
      <c r="K207" s="886"/>
      <c r="L207" s="886"/>
      <c r="M207" s="886"/>
      <c r="N207" s="886"/>
      <c r="O207" s="886"/>
      <c r="P207" s="887"/>
      <c r="Q207" s="873">
        <f>'ФОРМА-100.02'!Q111:W111+'ФОРМА-100.02'!Q121:W121</f>
        <v>0</v>
      </c>
      <c r="R207" s="873"/>
      <c r="S207" s="873"/>
      <c r="T207" s="873"/>
      <c r="U207" s="873"/>
      <c r="V207" s="873"/>
      <c r="W207" s="873"/>
      <c r="X207" s="26"/>
    </row>
    <row r="208" spans="1:24" ht="9.9499999999999993" customHeight="1" x14ac:dyDescent="0.2">
      <c r="A208" s="899"/>
      <c r="B208" s="899"/>
      <c r="C208" s="877"/>
      <c r="D208" s="877"/>
      <c r="E208" s="877"/>
      <c r="F208" s="877"/>
      <c r="G208" s="877"/>
      <c r="H208" s="877"/>
      <c r="I208" s="877"/>
      <c r="J208" s="877"/>
      <c r="K208" s="877"/>
      <c r="L208" s="877"/>
      <c r="M208" s="877"/>
      <c r="N208" s="877"/>
      <c r="O208" s="877"/>
      <c r="P208" s="877"/>
      <c r="Q208" s="877"/>
      <c r="R208" s="877"/>
      <c r="S208" s="877"/>
      <c r="T208" s="877"/>
      <c r="U208" s="877"/>
      <c r="V208" s="877"/>
      <c r="W208" s="877"/>
      <c r="X208" s="26"/>
    </row>
    <row r="209" spans="1:24" ht="24.75" customHeight="1" x14ac:dyDescent="0.2">
      <c r="A209" s="869" t="s">
        <v>116</v>
      </c>
      <c r="B209" s="869"/>
      <c r="C209" s="885" t="s">
        <v>101</v>
      </c>
      <c r="D209" s="886"/>
      <c r="E209" s="886"/>
      <c r="F209" s="886"/>
      <c r="G209" s="886"/>
      <c r="H209" s="886"/>
      <c r="I209" s="886"/>
      <c r="J209" s="886"/>
      <c r="K209" s="886"/>
      <c r="L209" s="886"/>
      <c r="M209" s="886"/>
      <c r="N209" s="886"/>
      <c r="O209" s="886"/>
      <c r="P209" s="887"/>
      <c r="Q209" s="873">
        <f>'100.00.027'!G18</f>
        <v>0</v>
      </c>
      <c r="R209" s="873"/>
      <c r="S209" s="873"/>
      <c r="T209" s="873"/>
      <c r="U209" s="873"/>
      <c r="V209" s="873"/>
      <c r="W209" s="873"/>
      <c r="X209" s="26"/>
    </row>
    <row r="210" spans="1:24" ht="9.9499999999999993" customHeight="1" x14ac:dyDescent="0.2">
      <c r="A210" s="896"/>
      <c r="B210" s="896"/>
      <c r="C210" s="897"/>
      <c r="D210" s="897"/>
      <c r="E210" s="897"/>
      <c r="F210" s="897"/>
      <c r="G210" s="897"/>
      <c r="H210" s="897"/>
      <c r="I210" s="897"/>
      <c r="J210" s="897"/>
      <c r="K210" s="897"/>
      <c r="L210" s="897"/>
      <c r="M210" s="897"/>
      <c r="N210" s="897"/>
      <c r="O210" s="897"/>
      <c r="P210" s="897"/>
      <c r="Q210" s="897"/>
      <c r="R210" s="897"/>
      <c r="S210" s="897"/>
      <c r="T210" s="897"/>
      <c r="U210" s="897"/>
      <c r="V210" s="897"/>
      <c r="W210" s="897"/>
      <c r="X210" s="26"/>
    </row>
    <row r="211" spans="1:24" ht="24.75" customHeight="1" x14ac:dyDescent="0.2">
      <c r="A211" s="869" t="s">
        <v>117</v>
      </c>
      <c r="B211" s="869"/>
      <c r="C211" s="898" t="s">
        <v>1862</v>
      </c>
      <c r="D211" s="898"/>
      <c r="E211" s="898"/>
      <c r="F211" s="898"/>
      <c r="G211" s="898"/>
      <c r="H211" s="898"/>
      <c r="I211" s="898"/>
      <c r="J211" s="898"/>
      <c r="K211" s="898"/>
      <c r="L211" s="898"/>
      <c r="M211" s="898"/>
      <c r="N211" s="898"/>
      <c r="O211" s="898"/>
      <c r="P211" s="898"/>
      <c r="Q211" s="873"/>
      <c r="R211" s="873"/>
      <c r="S211" s="873"/>
      <c r="T211" s="873"/>
      <c r="U211" s="873"/>
      <c r="V211" s="873"/>
      <c r="W211" s="873"/>
      <c r="X211" s="26"/>
    </row>
    <row r="212" spans="1:24" ht="9.9499999999999993" customHeight="1" thickBot="1" x14ac:dyDescent="0.25">
      <c r="A212" s="899"/>
      <c r="B212" s="899"/>
      <c r="C212" s="877"/>
      <c r="D212" s="877"/>
      <c r="E212" s="877"/>
      <c r="F212" s="877"/>
      <c r="G212" s="877"/>
      <c r="H212" s="877"/>
      <c r="I212" s="877"/>
      <c r="J212" s="877"/>
      <c r="K212" s="877"/>
      <c r="L212" s="877"/>
      <c r="M212" s="877"/>
      <c r="N212" s="877"/>
      <c r="O212" s="877"/>
      <c r="P212" s="877"/>
      <c r="Q212" s="877"/>
      <c r="R212" s="877"/>
      <c r="S212" s="877"/>
      <c r="T212" s="877"/>
      <c r="U212" s="877"/>
      <c r="V212" s="877"/>
      <c r="W212" s="877"/>
      <c r="X212" s="26"/>
    </row>
    <row r="213" spans="1:24" ht="20.25" customHeight="1" thickBot="1" x14ac:dyDescent="0.25">
      <c r="A213" s="33"/>
      <c r="B213" s="34" t="s">
        <v>44</v>
      </c>
      <c r="C213" s="878" t="s">
        <v>2265</v>
      </c>
      <c r="D213" s="878"/>
      <c r="E213" s="878"/>
      <c r="F213" s="878"/>
      <c r="G213" s="878"/>
      <c r="H213" s="878"/>
      <c r="I213" s="878"/>
      <c r="J213" s="878"/>
      <c r="K213" s="878"/>
      <c r="L213" s="878"/>
      <c r="M213" s="878"/>
      <c r="N213" s="878"/>
      <c r="O213" s="878"/>
      <c r="P213" s="878"/>
      <c r="Q213" s="873"/>
      <c r="R213" s="873"/>
      <c r="S213" s="873"/>
      <c r="T213" s="873"/>
      <c r="U213" s="873"/>
      <c r="V213" s="873"/>
      <c r="W213" s="873"/>
      <c r="X213" s="26"/>
    </row>
    <row r="214" spans="1:24" ht="9.9499999999999993" customHeight="1" thickBot="1" x14ac:dyDescent="0.25">
      <c r="A214" s="899"/>
      <c r="B214" s="899"/>
      <c r="C214" s="877"/>
      <c r="D214" s="877"/>
      <c r="E214" s="877"/>
      <c r="F214" s="877"/>
      <c r="G214" s="877"/>
      <c r="H214" s="877"/>
      <c r="I214" s="877"/>
      <c r="J214" s="877"/>
      <c r="K214" s="877"/>
      <c r="L214" s="877"/>
      <c r="M214" s="877"/>
      <c r="N214" s="877"/>
      <c r="O214" s="877"/>
      <c r="P214" s="877"/>
      <c r="Q214" s="877"/>
      <c r="R214" s="877"/>
      <c r="S214" s="877"/>
      <c r="T214" s="877"/>
      <c r="U214" s="877"/>
      <c r="V214" s="877"/>
      <c r="W214" s="877"/>
      <c r="X214" s="26"/>
    </row>
    <row r="215" spans="1:24" ht="20.25" customHeight="1" thickBot="1" x14ac:dyDescent="0.25">
      <c r="A215" s="33"/>
      <c r="B215" s="34" t="s">
        <v>56</v>
      </c>
      <c r="C215" s="878" t="s">
        <v>2266</v>
      </c>
      <c r="D215" s="878"/>
      <c r="E215" s="878"/>
      <c r="F215" s="878"/>
      <c r="G215" s="878"/>
      <c r="H215" s="878"/>
      <c r="I215" s="878"/>
      <c r="J215" s="878"/>
      <c r="K215" s="878"/>
      <c r="L215" s="878"/>
      <c r="M215" s="878"/>
      <c r="N215" s="878"/>
      <c r="O215" s="878"/>
      <c r="P215" s="878"/>
      <c r="Q215" s="873"/>
      <c r="R215" s="873"/>
      <c r="S215" s="873"/>
      <c r="T215" s="873"/>
      <c r="U215" s="873"/>
      <c r="V215" s="873"/>
      <c r="W215" s="873"/>
      <c r="X215" s="26"/>
    </row>
    <row r="216" spans="1:24" ht="9.9499999999999993" customHeight="1" thickBot="1" x14ac:dyDescent="0.25">
      <c r="A216" s="899"/>
      <c r="B216" s="899"/>
      <c r="C216" s="877"/>
      <c r="D216" s="877"/>
      <c r="E216" s="877"/>
      <c r="F216" s="877"/>
      <c r="G216" s="877"/>
      <c r="H216" s="877"/>
      <c r="I216" s="877"/>
      <c r="J216" s="877"/>
      <c r="K216" s="877"/>
      <c r="L216" s="877"/>
      <c r="M216" s="877"/>
      <c r="N216" s="877"/>
      <c r="O216" s="877"/>
      <c r="P216" s="877"/>
      <c r="Q216" s="877"/>
      <c r="R216" s="877"/>
      <c r="S216" s="877"/>
      <c r="T216" s="877"/>
      <c r="U216" s="877"/>
      <c r="V216" s="877"/>
      <c r="W216" s="877"/>
      <c r="X216" s="26"/>
    </row>
    <row r="217" spans="1:24" ht="20.25" customHeight="1" thickBot="1" x14ac:dyDescent="0.25">
      <c r="A217" s="33"/>
      <c r="B217" s="34" t="s">
        <v>58</v>
      </c>
      <c r="C217" s="878" t="s">
        <v>2267</v>
      </c>
      <c r="D217" s="878"/>
      <c r="E217" s="878"/>
      <c r="F217" s="878"/>
      <c r="G217" s="878"/>
      <c r="H217" s="878"/>
      <c r="I217" s="878"/>
      <c r="J217" s="878"/>
      <c r="K217" s="878"/>
      <c r="L217" s="878"/>
      <c r="M217" s="878"/>
      <c r="N217" s="878"/>
      <c r="O217" s="878"/>
      <c r="P217" s="878"/>
      <c r="Q217" s="873"/>
      <c r="R217" s="873"/>
      <c r="S217" s="873"/>
      <c r="T217" s="873"/>
      <c r="U217" s="873"/>
      <c r="V217" s="873"/>
      <c r="W217" s="873"/>
      <c r="X217" s="26"/>
    </row>
    <row r="218" spans="1:24" ht="9.9499999999999993" customHeight="1" thickBot="1" x14ac:dyDescent="0.25">
      <c r="A218" s="899"/>
      <c r="B218" s="899"/>
      <c r="C218" s="877"/>
      <c r="D218" s="877"/>
      <c r="E218" s="877"/>
      <c r="F218" s="877"/>
      <c r="G218" s="877"/>
      <c r="H218" s="877"/>
      <c r="I218" s="877"/>
      <c r="J218" s="877"/>
      <c r="K218" s="877"/>
      <c r="L218" s="877"/>
      <c r="M218" s="877"/>
      <c r="N218" s="877"/>
      <c r="O218" s="877"/>
      <c r="P218" s="877"/>
      <c r="Q218" s="877"/>
      <c r="R218" s="877"/>
      <c r="S218" s="877"/>
      <c r="T218" s="877"/>
      <c r="U218" s="877"/>
      <c r="V218" s="877"/>
      <c r="W218" s="877"/>
      <c r="X218" s="26"/>
    </row>
    <row r="219" spans="1:24" ht="27" customHeight="1" thickBot="1" x14ac:dyDescent="0.25">
      <c r="A219" s="33"/>
      <c r="B219" s="34" t="s">
        <v>76</v>
      </c>
      <c r="C219" s="878" t="s">
        <v>2268</v>
      </c>
      <c r="D219" s="878"/>
      <c r="E219" s="878"/>
      <c r="F219" s="878"/>
      <c r="G219" s="878"/>
      <c r="H219" s="878"/>
      <c r="I219" s="878"/>
      <c r="J219" s="878"/>
      <c r="K219" s="878"/>
      <c r="L219" s="878"/>
      <c r="M219" s="878"/>
      <c r="N219" s="878"/>
      <c r="O219" s="878"/>
      <c r="P219" s="878"/>
      <c r="Q219" s="873"/>
      <c r="R219" s="873"/>
      <c r="S219" s="873"/>
      <c r="T219" s="873"/>
      <c r="U219" s="873"/>
      <c r="V219" s="873"/>
      <c r="W219" s="873"/>
      <c r="X219" s="26"/>
    </row>
    <row r="220" spans="1:24" ht="9.9499999999999993" customHeight="1" x14ac:dyDescent="0.2">
      <c r="A220" s="899"/>
      <c r="B220" s="899"/>
      <c r="C220" s="877"/>
      <c r="D220" s="877"/>
      <c r="E220" s="877"/>
      <c r="F220" s="877"/>
      <c r="G220" s="877"/>
      <c r="H220" s="877"/>
      <c r="I220" s="877"/>
      <c r="J220" s="877"/>
      <c r="K220" s="877"/>
      <c r="L220" s="877"/>
      <c r="M220" s="877"/>
      <c r="N220" s="877"/>
      <c r="O220" s="877"/>
      <c r="P220" s="877"/>
      <c r="Q220" s="877"/>
      <c r="R220" s="877"/>
      <c r="S220" s="877"/>
      <c r="T220" s="877"/>
      <c r="U220" s="877"/>
      <c r="V220" s="877"/>
      <c r="W220" s="877"/>
      <c r="X220" s="26"/>
    </row>
    <row r="221" spans="1:24" ht="18.600000000000001" customHeight="1" x14ac:dyDescent="0.2">
      <c r="A221" s="869" t="s">
        <v>118</v>
      </c>
      <c r="B221" s="869"/>
      <c r="C221" s="898" t="s">
        <v>2269</v>
      </c>
      <c r="D221" s="898"/>
      <c r="E221" s="898"/>
      <c r="F221" s="898"/>
      <c r="G221" s="898"/>
      <c r="H221" s="898"/>
      <c r="I221" s="898"/>
      <c r="J221" s="898"/>
      <c r="K221" s="898"/>
      <c r="L221" s="898"/>
      <c r="M221" s="898"/>
      <c r="N221" s="898"/>
      <c r="O221" s="898"/>
      <c r="P221" s="898"/>
      <c r="Q221" s="873"/>
      <c r="R221" s="873"/>
      <c r="S221" s="873"/>
      <c r="T221" s="873"/>
      <c r="U221" s="873"/>
      <c r="V221" s="873"/>
      <c r="W221" s="873"/>
      <c r="X221" s="26"/>
    </row>
    <row r="222" spans="1:24" ht="9.9499999999999993" customHeight="1" x14ac:dyDescent="0.2">
      <c r="A222" s="899"/>
      <c r="B222" s="899"/>
      <c r="C222" s="877"/>
      <c r="D222" s="877"/>
      <c r="E222" s="877"/>
      <c r="F222" s="877"/>
      <c r="G222" s="877"/>
      <c r="H222" s="877"/>
      <c r="I222" s="877"/>
      <c r="J222" s="877"/>
      <c r="K222" s="877"/>
      <c r="L222" s="877"/>
      <c r="M222" s="877"/>
      <c r="N222" s="877"/>
      <c r="O222" s="877"/>
      <c r="P222" s="877"/>
      <c r="Q222" s="877"/>
      <c r="R222" s="877"/>
      <c r="S222" s="877"/>
      <c r="T222" s="877"/>
      <c r="U222" s="877"/>
      <c r="V222" s="877"/>
      <c r="W222" s="877"/>
      <c r="X222" s="26"/>
    </row>
    <row r="223" spans="1:24" ht="18.600000000000001" customHeight="1" x14ac:dyDescent="0.2">
      <c r="A223" s="869" t="s">
        <v>119</v>
      </c>
      <c r="B223" s="869"/>
      <c r="C223" s="898" t="s">
        <v>2275</v>
      </c>
      <c r="D223" s="898"/>
      <c r="E223" s="898"/>
      <c r="F223" s="898"/>
      <c r="G223" s="898"/>
      <c r="H223" s="898"/>
      <c r="I223" s="898"/>
      <c r="J223" s="898"/>
      <c r="K223" s="898"/>
      <c r="L223" s="898"/>
      <c r="M223" s="898"/>
      <c r="N223" s="898"/>
      <c r="O223" s="898"/>
      <c r="P223" s="898"/>
      <c r="Q223" s="873"/>
      <c r="R223" s="873"/>
      <c r="S223" s="873"/>
      <c r="T223" s="873"/>
      <c r="U223" s="873"/>
      <c r="V223" s="873"/>
      <c r="W223" s="873"/>
      <c r="X223" s="26"/>
    </row>
    <row r="224" spans="1:24" ht="9.9499999999999993" customHeight="1" x14ac:dyDescent="0.2">
      <c r="A224" s="899"/>
      <c r="B224" s="899"/>
      <c r="C224" s="877"/>
      <c r="D224" s="877"/>
      <c r="E224" s="877"/>
      <c r="F224" s="877"/>
      <c r="G224" s="877"/>
      <c r="H224" s="877"/>
      <c r="I224" s="877"/>
      <c r="J224" s="877"/>
      <c r="K224" s="877"/>
      <c r="L224" s="877"/>
      <c r="M224" s="877"/>
      <c r="N224" s="877"/>
      <c r="O224" s="877"/>
      <c r="P224" s="877"/>
      <c r="Q224" s="877"/>
      <c r="R224" s="877"/>
      <c r="S224" s="877"/>
      <c r="T224" s="877"/>
      <c r="U224" s="877"/>
      <c r="V224" s="877"/>
      <c r="W224" s="877"/>
      <c r="X224" s="26"/>
    </row>
    <row r="225" spans="1:24" ht="25.5" customHeight="1" x14ac:dyDescent="0.2">
      <c r="A225" s="869" t="s">
        <v>120</v>
      </c>
      <c r="B225" s="869"/>
      <c r="C225" s="898" t="s">
        <v>2270</v>
      </c>
      <c r="D225" s="898"/>
      <c r="E225" s="898"/>
      <c r="F225" s="898"/>
      <c r="G225" s="898"/>
      <c r="H225" s="898"/>
      <c r="I225" s="898"/>
      <c r="J225" s="898"/>
      <c r="K225" s="898"/>
      <c r="L225" s="898"/>
      <c r="M225" s="898"/>
      <c r="N225" s="898"/>
      <c r="O225" s="898"/>
      <c r="P225" s="898"/>
      <c r="Q225" s="873"/>
      <c r="R225" s="873"/>
      <c r="S225" s="873"/>
      <c r="T225" s="873"/>
      <c r="U225" s="873"/>
      <c r="V225" s="873"/>
      <c r="W225" s="873"/>
      <c r="X225" s="26"/>
    </row>
    <row r="226" spans="1:24" ht="9.9499999999999993" customHeight="1" x14ac:dyDescent="0.2">
      <c r="A226" s="899"/>
      <c r="B226" s="899"/>
      <c r="C226" s="877"/>
      <c r="D226" s="877"/>
      <c r="E226" s="877"/>
      <c r="F226" s="877"/>
      <c r="G226" s="877"/>
      <c r="H226" s="877"/>
      <c r="I226" s="877"/>
      <c r="J226" s="877"/>
      <c r="K226" s="877"/>
      <c r="L226" s="877"/>
      <c r="M226" s="877"/>
      <c r="N226" s="877"/>
      <c r="O226" s="877"/>
      <c r="P226" s="877"/>
      <c r="Q226" s="877"/>
      <c r="R226" s="877"/>
      <c r="S226" s="877"/>
      <c r="T226" s="877"/>
      <c r="U226" s="877"/>
      <c r="V226" s="877"/>
      <c r="W226" s="877"/>
      <c r="X226" s="26"/>
    </row>
    <row r="227" spans="1:24" ht="34.5" customHeight="1" x14ac:dyDescent="0.2">
      <c r="A227" s="869" t="s">
        <v>121</v>
      </c>
      <c r="B227" s="869"/>
      <c r="C227" s="898" t="s">
        <v>2273</v>
      </c>
      <c r="D227" s="898"/>
      <c r="E227" s="898"/>
      <c r="F227" s="898"/>
      <c r="G227" s="898"/>
      <c r="H227" s="898"/>
      <c r="I227" s="898"/>
      <c r="J227" s="898"/>
      <c r="K227" s="898"/>
      <c r="L227" s="898"/>
      <c r="M227" s="898"/>
      <c r="N227" s="898"/>
      <c r="O227" s="898"/>
      <c r="P227" s="898"/>
      <c r="Q227" s="873">
        <f>'100.00.032'!Q15:T15</f>
        <v>0</v>
      </c>
      <c r="R227" s="873"/>
      <c r="S227" s="873"/>
      <c r="T227" s="873"/>
      <c r="U227" s="873"/>
      <c r="V227" s="873"/>
      <c r="W227" s="873"/>
      <c r="X227" s="26"/>
    </row>
    <row r="228" spans="1:24" ht="9.9499999999999993" customHeight="1" x14ac:dyDescent="0.2">
      <c r="A228" s="899"/>
      <c r="B228" s="899"/>
      <c r="C228" s="877"/>
      <c r="D228" s="877"/>
      <c r="E228" s="877"/>
      <c r="F228" s="877"/>
      <c r="G228" s="877"/>
      <c r="H228" s="877"/>
      <c r="I228" s="877"/>
      <c r="J228" s="877"/>
      <c r="K228" s="877"/>
      <c r="L228" s="877"/>
      <c r="M228" s="877"/>
      <c r="N228" s="877"/>
      <c r="O228" s="877"/>
      <c r="P228" s="877"/>
      <c r="Q228" s="877"/>
      <c r="R228" s="877"/>
      <c r="S228" s="877"/>
      <c r="T228" s="877"/>
      <c r="U228" s="877"/>
      <c r="V228" s="877"/>
      <c r="W228" s="877"/>
      <c r="X228" s="26"/>
    </row>
    <row r="229" spans="1:24" ht="28.5" customHeight="1" x14ac:dyDescent="0.2">
      <c r="A229" s="869" t="s">
        <v>123</v>
      </c>
      <c r="B229" s="869"/>
      <c r="C229" s="898" t="s">
        <v>2274</v>
      </c>
      <c r="D229" s="898"/>
      <c r="E229" s="898"/>
      <c r="F229" s="898"/>
      <c r="G229" s="898"/>
      <c r="H229" s="898"/>
      <c r="I229" s="898"/>
      <c r="J229" s="898"/>
      <c r="K229" s="898"/>
      <c r="L229" s="898"/>
      <c r="M229" s="898"/>
      <c r="N229" s="898"/>
      <c r="O229" s="898"/>
      <c r="P229" s="898"/>
      <c r="Q229" s="873"/>
      <c r="R229" s="873"/>
      <c r="S229" s="873"/>
      <c r="T229" s="873"/>
      <c r="U229" s="873"/>
      <c r="V229" s="873"/>
      <c r="W229" s="873"/>
      <c r="X229" s="26"/>
    </row>
    <row r="230" spans="1:24" ht="9.9499999999999993" customHeight="1" x14ac:dyDescent="0.2">
      <c r="A230" s="899"/>
      <c r="B230" s="899"/>
      <c r="C230" s="877"/>
      <c r="D230" s="877"/>
      <c r="E230" s="877"/>
      <c r="F230" s="877"/>
      <c r="G230" s="877"/>
      <c r="H230" s="877"/>
      <c r="I230" s="877"/>
      <c r="J230" s="877"/>
      <c r="K230" s="877"/>
      <c r="L230" s="877"/>
      <c r="M230" s="877"/>
      <c r="N230" s="877"/>
      <c r="O230" s="877"/>
      <c r="P230" s="877"/>
      <c r="Q230" s="877"/>
      <c r="R230" s="877"/>
      <c r="S230" s="877"/>
      <c r="T230" s="877"/>
      <c r="U230" s="877"/>
      <c r="V230" s="877"/>
      <c r="W230" s="877"/>
      <c r="X230" s="26"/>
    </row>
    <row r="231" spans="1:24" ht="28.5" customHeight="1" x14ac:dyDescent="0.2">
      <c r="A231" s="869" t="s">
        <v>125</v>
      </c>
      <c r="B231" s="869"/>
      <c r="C231" s="898" t="s">
        <v>2272</v>
      </c>
      <c r="D231" s="898"/>
      <c r="E231" s="898"/>
      <c r="F231" s="898"/>
      <c r="G231" s="898"/>
      <c r="H231" s="898"/>
      <c r="I231" s="898"/>
      <c r="J231" s="898"/>
      <c r="K231" s="898"/>
      <c r="L231" s="898"/>
      <c r="M231" s="898"/>
      <c r="N231" s="898"/>
      <c r="O231" s="898"/>
      <c r="P231" s="898"/>
      <c r="Q231" s="873">
        <f>'100.00.034'!Y11:Y11</f>
        <v>0</v>
      </c>
      <c r="R231" s="873"/>
      <c r="S231" s="873"/>
      <c r="T231" s="873"/>
      <c r="U231" s="873"/>
      <c r="V231" s="873"/>
      <c r="W231" s="873"/>
      <c r="X231" s="26"/>
    </row>
    <row r="232" spans="1:24" ht="9.9499999999999993" customHeight="1" x14ac:dyDescent="0.2">
      <c r="A232" s="899"/>
      <c r="B232" s="899"/>
      <c r="C232" s="877"/>
      <c r="D232" s="877"/>
      <c r="E232" s="877"/>
      <c r="F232" s="877"/>
      <c r="G232" s="877"/>
      <c r="H232" s="877"/>
      <c r="I232" s="877"/>
      <c r="J232" s="877"/>
      <c r="K232" s="877"/>
      <c r="L232" s="877"/>
      <c r="M232" s="877"/>
      <c r="N232" s="877"/>
      <c r="O232" s="877"/>
      <c r="P232" s="877"/>
      <c r="Q232" s="877"/>
      <c r="R232" s="877"/>
      <c r="S232" s="877"/>
      <c r="T232" s="877"/>
      <c r="U232" s="877"/>
      <c r="V232" s="877"/>
      <c r="W232" s="877"/>
      <c r="X232" s="26"/>
    </row>
    <row r="233" spans="1:24" ht="24.75" customHeight="1" x14ac:dyDescent="0.2">
      <c r="A233" s="869" t="s">
        <v>127</v>
      </c>
      <c r="B233" s="869"/>
      <c r="C233" s="898" t="s">
        <v>2271</v>
      </c>
      <c r="D233" s="898"/>
      <c r="E233" s="898"/>
      <c r="F233" s="898"/>
      <c r="G233" s="898"/>
      <c r="H233" s="898"/>
      <c r="I233" s="898"/>
      <c r="J233" s="898"/>
      <c r="K233" s="898"/>
      <c r="L233" s="898"/>
      <c r="M233" s="898"/>
      <c r="N233" s="898"/>
      <c r="O233" s="898"/>
      <c r="P233" s="898"/>
      <c r="Q233" s="873">
        <f>'100.00.014и100.00.035КурсРа'!Q16:W16</f>
        <v>0</v>
      </c>
      <c r="R233" s="873"/>
      <c r="S233" s="873"/>
      <c r="T233" s="873"/>
      <c r="U233" s="873"/>
      <c r="V233" s="873"/>
      <c r="W233" s="873"/>
      <c r="X233" s="26"/>
    </row>
    <row r="234" spans="1:24" ht="9.9499999999999993" customHeight="1" x14ac:dyDescent="0.2">
      <c r="A234" s="899"/>
      <c r="B234" s="899"/>
      <c r="C234" s="877"/>
      <c r="D234" s="877"/>
      <c r="E234" s="877"/>
      <c r="F234" s="877"/>
      <c r="G234" s="877"/>
      <c r="H234" s="877"/>
      <c r="I234" s="877"/>
      <c r="J234" s="877"/>
      <c r="K234" s="877"/>
      <c r="L234" s="877"/>
      <c r="M234" s="877"/>
      <c r="N234" s="877"/>
      <c r="O234" s="877"/>
      <c r="P234" s="877"/>
      <c r="Q234" s="877"/>
      <c r="R234" s="877"/>
      <c r="S234" s="877"/>
      <c r="T234" s="877"/>
      <c r="U234" s="877"/>
      <c r="V234" s="877"/>
      <c r="W234" s="877"/>
      <c r="X234" s="26"/>
    </row>
    <row r="235" spans="1:24" ht="29.25" customHeight="1" x14ac:dyDescent="0.2">
      <c r="A235" s="869" t="s">
        <v>128</v>
      </c>
      <c r="B235" s="869"/>
      <c r="C235" s="885" t="s">
        <v>2276</v>
      </c>
      <c r="D235" s="886"/>
      <c r="E235" s="886"/>
      <c r="F235" s="886"/>
      <c r="G235" s="886"/>
      <c r="H235" s="886"/>
      <c r="I235" s="886"/>
      <c r="J235" s="886"/>
      <c r="K235" s="886"/>
      <c r="L235" s="886"/>
      <c r="M235" s="886"/>
      <c r="N235" s="886"/>
      <c r="O235" s="886"/>
      <c r="P235" s="887"/>
      <c r="Q235" s="873">
        <f>'100.00.036'!I16</f>
        <v>0</v>
      </c>
      <c r="R235" s="873"/>
      <c r="S235" s="873"/>
      <c r="T235" s="873"/>
      <c r="U235" s="873"/>
      <c r="V235" s="873"/>
      <c r="W235" s="873"/>
      <c r="X235" s="26"/>
    </row>
    <row r="236" spans="1:24" ht="9.9499999999999993" customHeight="1" x14ac:dyDescent="0.2">
      <c r="A236" s="899"/>
      <c r="B236" s="899"/>
      <c r="C236" s="877"/>
      <c r="D236" s="877"/>
      <c r="E236" s="877"/>
      <c r="F236" s="877"/>
      <c r="G236" s="877"/>
      <c r="H236" s="877"/>
      <c r="I236" s="877"/>
      <c r="J236" s="877"/>
      <c r="K236" s="877"/>
      <c r="L236" s="877"/>
      <c r="M236" s="877"/>
      <c r="N236" s="877"/>
      <c r="O236" s="877"/>
      <c r="P236" s="877"/>
      <c r="Q236" s="877"/>
      <c r="R236" s="877"/>
      <c r="S236" s="877"/>
      <c r="T236" s="877"/>
      <c r="U236" s="877"/>
      <c r="V236" s="877"/>
      <c r="W236" s="877"/>
      <c r="X236" s="26"/>
    </row>
    <row r="237" spans="1:24" ht="24.75" customHeight="1" x14ac:dyDescent="0.2">
      <c r="A237" s="869" t="s">
        <v>132</v>
      </c>
      <c r="B237" s="869"/>
      <c r="C237" s="898" t="s">
        <v>2277</v>
      </c>
      <c r="D237" s="898"/>
      <c r="E237" s="898"/>
      <c r="F237" s="898"/>
      <c r="G237" s="898"/>
      <c r="H237" s="898"/>
      <c r="I237" s="898"/>
      <c r="J237" s="898"/>
      <c r="K237" s="898"/>
      <c r="L237" s="898"/>
      <c r="M237" s="898"/>
      <c r="N237" s="898"/>
      <c r="O237" s="898"/>
      <c r="P237" s="898"/>
      <c r="Q237" s="873">
        <f>'100.00.037'!Z11</f>
        <v>0</v>
      </c>
      <c r="R237" s="873"/>
      <c r="S237" s="873"/>
      <c r="T237" s="873"/>
      <c r="U237" s="873"/>
      <c r="V237" s="873"/>
      <c r="W237" s="873"/>
      <c r="X237" s="26"/>
    </row>
    <row r="238" spans="1:24" ht="9.9499999999999993" customHeight="1" thickBot="1" x14ac:dyDescent="0.25">
      <c r="A238" s="899"/>
      <c r="B238" s="899"/>
      <c r="C238" s="877"/>
      <c r="D238" s="877"/>
      <c r="E238" s="877"/>
      <c r="F238" s="877"/>
      <c r="G238" s="877"/>
      <c r="H238" s="877"/>
      <c r="I238" s="877"/>
      <c r="J238" s="877"/>
      <c r="K238" s="877"/>
      <c r="L238" s="877"/>
      <c r="M238" s="877"/>
      <c r="N238" s="877"/>
      <c r="O238" s="877"/>
      <c r="P238" s="877"/>
      <c r="Q238" s="877"/>
      <c r="R238" s="877"/>
      <c r="S238" s="877"/>
      <c r="T238" s="877"/>
      <c r="U238" s="877"/>
      <c r="V238" s="877"/>
      <c r="W238" s="877"/>
      <c r="X238" s="26"/>
    </row>
    <row r="239" spans="1:24" ht="20.25" customHeight="1" thickBot="1" x14ac:dyDescent="0.25">
      <c r="A239" s="33"/>
      <c r="B239" s="34" t="s">
        <v>44</v>
      </c>
      <c r="C239" s="878" t="s">
        <v>2278</v>
      </c>
      <c r="D239" s="878"/>
      <c r="E239" s="878"/>
      <c r="F239" s="878"/>
      <c r="G239" s="878"/>
      <c r="H239" s="878"/>
      <c r="I239" s="878"/>
      <c r="J239" s="878"/>
      <c r="K239" s="878"/>
      <c r="L239" s="878"/>
      <c r="M239" s="878"/>
      <c r="N239" s="878"/>
      <c r="O239" s="878"/>
      <c r="P239" s="878"/>
      <c r="Q239" s="873">
        <f>'100.00.037'!Z13</f>
        <v>0</v>
      </c>
      <c r="R239" s="873"/>
      <c r="S239" s="873"/>
      <c r="T239" s="873"/>
      <c r="U239" s="873"/>
      <c r="V239" s="873"/>
      <c r="W239" s="873"/>
      <c r="X239" s="26"/>
    </row>
    <row r="240" spans="1:24" ht="9.9499999999999993" customHeight="1" thickBot="1" x14ac:dyDescent="0.25">
      <c r="A240" s="899"/>
      <c r="B240" s="899"/>
      <c r="C240" s="877"/>
      <c r="D240" s="877"/>
      <c r="E240" s="877"/>
      <c r="F240" s="877"/>
      <c r="G240" s="877"/>
      <c r="H240" s="877"/>
      <c r="I240" s="877"/>
      <c r="J240" s="877"/>
      <c r="K240" s="877"/>
      <c r="L240" s="877"/>
      <c r="M240" s="877"/>
      <c r="N240" s="877"/>
      <c r="O240" s="877"/>
      <c r="P240" s="877"/>
      <c r="Q240" s="877"/>
      <c r="R240" s="877"/>
      <c r="S240" s="877"/>
      <c r="T240" s="877"/>
      <c r="U240" s="877"/>
      <c r="V240" s="877"/>
      <c r="W240" s="877"/>
      <c r="X240" s="26"/>
    </row>
    <row r="241" spans="1:24" ht="20.25" customHeight="1" thickBot="1" x14ac:dyDescent="0.25">
      <c r="A241" s="33"/>
      <c r="B241" s="34" t="s">
        <v>56</v>
      </c>
      <c r="C241" s="878" t="s">
        <v>2279</v>
      </c>
      <c r="D241" s="878"/>
      <c r="E241" s="878"/>
      <c r="F241" s="878"/>
      <c r="G241" s="878"/>
      <c r="H241" s="878"/>
      <c r="I241" s="878"/>
      <c r="J241" s="878"/>
      <c r="K241" s="878"/>
      <c r="L241" s="878"/>
      <c r="M241" s="878"/>
      <c r="N241" s="878"/>
      <c r="O241" s="878"/>
      <c r="P241" s="878"/>
      <c r="Q241" s="873">
        <f>'100.00.037'!Z21</f>
        <v>0</v>
      </c>
      <c r="R241" s="873"/>
      <c r="S241" s="873"/>
      <c r="T241" s="873"/>
      <c r="U241" s="873"/>
      <c r="V241" s="873"/>
      <c r="W241" s="873"/>
      <c r="X241" s="26"/>
    </row>
    <row r="242" spans="1:24" ht="9.9499999999999993" customHeight="1" x14ac:dyDescent="0.2">
      <c r="A242" s="899"/>
      <c r="B242" s="899"/>
      <c r="C242" s="877"/>
      <c r="D242" s="877"/>
      <c r="E242" s="877"/>
      <c r="F242" s="877"/>
      <c r="G242" s="877"/>
      <c r="H242" s="877"/>
      <c r="I242" s="877"/>
      <c r="J242" s="877"/>
      <c r="K242" s="877"/>
      <c r="L242" s="877"/>
      <c r="M242" s="877"/>
      <c r="N242" s="877"/>
      <c r="O242" s="877"/>
      <c r="P242" s="877"/>
      <c r="Q242" s="877"/>
      <c r="R242" s="877"/>
      <c r="S242" s="877"/>
      <c r="T242" s="877"/>
      <c r="U242" s="877"/>
      <c r="V242" s="877"/>
      <c r="W242" s="877"/>
      <c r="X242" s="26"/>
    </row>
    <row r="243" spans="1:24" ht="24.75" customHeight="1" x14ac:dyDescent="0.2">
      <c r="A243" s="869" t="s">
        <v>134</v>
      </c>
      <c r="B243" s="869"/>
      <c r="C243" s="885" t="s">
        <v>2280</v>
      </c>
      <c r="D243" s="886"/>
      <c r="E243" s="886"/>
      <c r="F243" s="886"/>
      <c r="G243" s="886"/>
      <c r="H243" s="886"/>
      <c r="I243" s="886"/>
      <c r="J243" s="886"/>
      <c r="K243" s="886"/>
      <c r="L243" s="886"/>
      <c r="M243" s="886"/>
      <c r="N243" s="886"/>
      <c r="O243" s="886"/>
      <c r="P243" s="887"/>
      <c r="Q243" s="873">
        <f>'100.00.038'!Q15:T15</f>
        <v>0</v>
      </c>
      <c r="R243" s="873"/>
      <c r="S243" s="873"/>
      <c r="T243" s="873"/>
      <c r="U243" s="873"/>
      <c r="V243" s="873"/>
      <c r="W243" s="873"/>
      <c r="X243" s="26"/>
    </row>
    <row r="244" spans="1:24" ht="9.9499999999999993" customHeight="1" x14ac:dyDescent="0.2">
      <c r="A244" s="899"/>
      <c r="B244" s="899"/>
      <c r="C244" s="877"/>
      <c r="D244" s="877"/>
      <c r="E244" s="877"/>
      <c r="F244" s="877"/>
      <c r="G244" s="877"/>
      <c r="H244" s="877"/>
      <c r="I244" s="877"/>
      <c r="J244" s="877"/>
      <c r="K244" s="877"/>
      <c r="L244" s="877"/>
      <c r="M244" s="877"/>
      <c r="N244" s="877"/>
      <c r="O244" s="877"/>
      <c r="P244" s="877"/>
      <c r="Q244" s="877"/>
      <c r="R244" s="877"/>
      <c r="S244" s="877"/>
      <c r="T244" s="877"/>
      <c r="U244" s="877"/>
      <c r="V244" s="877"/>
      <c r="W244" s="877"/>
      <c r="X244" s="26"/>
    </row>
    <row r="245" spans="1:24" ht="22.9" customHeight="1" x14ac:dyDescent="0.2">
      <c r="A245" s="869" t="s">
        <v>135</v>
      </c>
      <c r="B245" s="869"/>
      <c r="C245" s="980" t="s">
        <v>2029</v>
      </c>
      <c r="D245" s="980"/>
      <c r="E245" s="980"/>
      <c r="F245" s="980"/>
      <c r="G245" s="980"/>
      <c r="H245" s="980"/>
      <c r="I245" s="980"/>
      <c r="J245" s="980"/>
      <c r="K245" s="980"/>
      <c r="L245" s="980"/>
      <c r="M245" s="980"/>
      <c r="N245" s="980"/>
      <c r="O245" s="980"/>
      <c r="P245" s="980"/>
      <c r="Q245" s="873">
        <f>'100.00.039 Проч расх'!Q11:T11</f>
        <v>0</v>
      </c>
      <c r="R245" s="873"/>
      <c r="S245" s="873"/>
      <c r="T245" s="873"/>
      <c r="U245" s="873"/>
      <c r="V245" s="873"/>
      <c r="W245" s="873"/>
      <c r="X245" s="26"/>
    </row>
    <row r="246" spans="1:24" ht="9.9499999999999993" customHeight="1" x14ac:dyDescent="0.2">
      <c r="A246" s="41"/>
      <c r="B246" s="17"/>
      <c r="C246" s="877"/>
      <c r="D246" s="877"/>
      <c r="E246" s="877"/>
      <c r="F246" s="877"/>
      <c r="G246" s="877"/>
      <c r="H246" s="877"/>
      <c r="I246" s="877"/>
      <c r="J246" s="877"/>
      <c r="K246" s="877"/>
      <c r="L246" s="877"/>
      <c r="M246" s="877"/>
      <c r="N246" s="877"/>
      <c r="O246" s="877"/>
      <c r="P246" s="877"/>
      <c r="Q246" s="877"/>
      <c r="R246" s="877"/>
      <c r="S246" s="877"/>
      <c r="T246" s="877"/>
      <c r="U246" s="877"/>
      <c r="V246" s="877"/>
      <c r="W246" s="877"/>
      <c r="X246" s="26"/>
    </row>
    <row r="247" spans="1:24" ht="9.9499999999999993" customHeight="1" x14ac:dyDescent="0.2">
      <c r="A247" s="41"/>
      <c r="B247" s="17"/>
      <c r="C247" s="877"/>
      <c r="D247" s="877"/>
      <c r="E247" s="877"/>
      <c r="F247" s="877"/>
      <c r="G247" s="877"/>
      <c r="H247" s="877"/>
      <c r="I247" s="877"/>
      <c r="J247" s="877"/>
      <c r="K247" s="877"/>
      <c r="L247" s="877"/>
      <c r="M247" s="877"/>
      <c r="N247" s="877"/>
      <c r="O247" s="877"/>
      <c r="P247" s="877"/>
      <c r="Q247" s="877"/>
      <c r="R247" s="877"/>
      <c r="S247" s="877"/>
      <c r="T247" s="877"/>
      <c r="U247" s="877"/>
      <c r="V247" s="877"/>
      <c r="W247" s="877"/>
      <c r="X247" s="26"/>
    </row>
    <row r="248" spans="1:24" ht="28.5" customHeight="1" x14ac:dyDescent="0.2">
      <c r="A248" s="869" t="s">
        <v>141</v>
      </c>
      <c r="B248" s="869"/>
      <c r="C248" s="979" t="s">
        <v>2281</v>
      </c>
      <c r="D248" s="979"/>
      <c r="E248" s="979"/>
      <c r="F248" s="979"/>
      <c r="G248" s="979"/>
      <c r="H248" s="979"/>
      <c r="I248" s="979"/>
      <c r="J248" s="979"/>
      <c r="K248" s="979"/>
      <c r="L248" s="979"/>
      <c r="M248" s="979"/>
      <c r="N248" s="979"/>
      <c r="O248" s="979"/>
      <c r="P248" s="979"/>
      <c r="Q248" s="873">
        <f>Q250+Q252+Q254+Q256</f>
        <v>0</v>
      </c>
      <c r="R248" s="873"/>
      <c r="S248" s="873"/>
      <c r="T248" s="873"/>
      <c r="U248" s="873"/>
      <c r="V248" s="873"/>
      <c r="W248" s="873"/>
      <c r="X248" s="26"/>
    </row>
    <row r="249" spans="1:24" ht="9.9499999999999993" customHeight="1" thickBot="1" x14ac:dyDescent="0.25">
      <c r="A249" s="41"/>
      <c r="B249" s="17"/>
      <c r="C249" s="877"/>
      <c r="D249" s="877"/>
      <c r="E249" s="877"/>
      <c r="F249" s="877"/>
      <c r="G249" s="877"/>
      <c r="H249" s="877"/>
      <c r="I249" s="877"/>
      <c r="J249" s="877"/>
      <c r="K249" s="877"/>
      <c r="L249" s="877"/>
      <c r="M249" s="877"/>
      <c r="N249" s="877"/>
      <c r="O249" s="877"/>
      <c r="P249" s="877"/>
      <c r="Q249" s="877"/>
      <c r="R249" s="877"/>
      <c r="S249" s="877"/>
      <c r="T249" s="877"/>
      <c r="U249" s="877"/>
      <c r="V249" s="877"/>
      <c r="W249" s="877"/>
      <c r="X249" s="26"/>
    </row>
    <row r="250" spans="1:24" ht="19.149999999999999" customHeight="1" thickBot="1" x14ac:dyDescent="0.25">
      <c r="A250" s="42"/>
      <c r="B250" s="43"/>
      <c r="C250" s="18" t="s">
        <v>44</v>
      </c>
      <c r="D250" s="894" t="s">
        <v>2282</v>
      </c>
      <c r="E250" s="894"/>
      <c r="F250" s="894"/>
      <c r="G250" s="894"/>
      <c r="H250" s="894"/>
      <c r="I250" s="894"/>
      <c r="J250" s="894"/>
      <c r="K250" s="894"/>
      <c r="L250" s="894"/>
      <c r="M250" s="894"/>
      <c r="N250" s="894"/>
      <c r="O250" s="894"/>
      <c r="P250" s="894"/>
      <c r="Q250" s="873">
        <f>Q245+Q243+Q237+Q235+Q233+Q231+Q229+Q227+Q225+Q223+Q221+Q211+Q209+Q207+Q205+Q203+Q201+Q199+Q197+Q195+Q159</f>
        <v>0</v>
      </c>
      <c r="R250" s="873"/>
      <c r="S250" s="873"/>
      <c r="T250" s="873"/>
      <c r="U250" s="873"/>
      <c r="V250" s="873"/>
      <c r="W250" s="873"/>
      <c r="X250" s="26"/>
    </row>
    <row r="251" spans="1:24" ht="9.9499999999999993" customHeight="1" thickBot="1" x14ac:dyDescent="0.25">
      <c r="A251" s="42"/>
      <c r="B251" s="43"/>
      <c r="C251" s="877"/>
      <c r="D251" s="877"/>
      <c r="E251" s="877"/>
      <c r="F251" s="877"/>
      <c r="G251" s="877"/>
      <c r="H251" s="877"/>
      <c r="I251" s="877"/>
      <c r="J251" s="877"/>
      <c r="K251" s="877"/>
      <c r="L251" s="877"/>
      <c r="M251" s="877"/>
      <c r="N251" s="877"/>
      <c r="O251" s="877"/>
      <c r="P251" s="877"/>
      <c r="Q251" s="877"/>
      <c r="R251" s="877"/>
      <c r="S251" s="877"/>
      <c r="T251" s="877"/>
      <c r="U251" s="877"/>
      <c r="V251" s="877"/>
      <c r="W251" s="877"/>
      <c r="X251" s="26"/>
    </row>
    <row r="252" spans="1:24" ht="23.25" customHeight="1" thickBot="1" x14ac:dyDescent="0.25">
      <c r="A252" s="42"/>
      <c r="B252" s="43"/>
      <c r="C252" s="18" t="s">
        <v>56</v>
      </c>
      <c r="D252" s="878" t="s">
        <v>1863</v>
      </c>
      <c r="E252" s="878"/>
      <c r="F252" s="878"/>
      <c r="G252" s="878"/>
      <c r="H252" s="878"/>
      <c r="I252" s="878"/>
      <c r="J252" s="878"/>
      <c r="K252" s="878"/>
      <c r="L252" s="878"/>
      <c r="M252" s="878"/>
      <c r="N252" s="878"/>
      <c r="O252" s="878"/>
      <c r="P252" s="878"/>
      <c r="Q252" s="873"/>
      <c r="R252" s="873"/>
      <c r="S252" s="873"/>
      <c r="T252" s="873"/>
      <c r="U252" s="873"/>
      <c r="V252" s="873"/>
      <c r="W252" s="873"/>
      <c r="X252" s="26"/>
    </row>
    <row r="253" spans="1:24" ht="10.5" customHeight="1" thickBot="1" x14ac:dyDescent="0.25">
      <c r="A253" s="42"/>
      <c r="B253" s="43"/>
      <c r="C253" s="893"/>
      <c r="D253" s="893"/>
      <c r="E253" s="893"/>
      <c r="F253" s="893"/>
      <c r="G253" s="893"/>
      <c r="H253" s="893"/>
      <c r="I253" s="893"/>
      <c r="J253" s="893"/>
      <c r="K253" s="893"/>
      <c r="L253" s="893"/>
      <c r="M253" s="893"/>
      <c r="N253" s="893"/>
      <c r="O253" s="893"/>
      <c r="P253" s="893"/>
      <c r="Q253" s="893"/>
      <c r="R253" s="893"/>
      <c r="S253" s="893"/>
      <c r="T253" s="893"/>
      <c r="U253" s="893"/>
      <c r="V253" s="893"/>
      <c r="W253" s="893"/>
      <c r="X253" s="26"/>
    </row>
    <row r="254" spans="1:24" ht="40.5" customHeight="1" thickBot="1" x14ac:dyDescent="0.25">
      <c r="A254" s="42"/>
      <c r="B254" s="43"/>
      <c r="C254" s="18" t="s">
        <v>58</v>
      </c>
      <c r="D254" s="878" t="s">
        <v>2283</v>
      </c>
      <c r="E254" s="878"/>
      <c r="F254" s="878"/>
      <c r="G254" s="878"/>
      <c r="H254" s="878"/>
      <c r="I254" s="878"/>
      <c r="J254" s="878"/>
      <c r="K254" s="878"/>
      <c r="L254" s="878"/>
      <c r="M254" s="878"/>
      <c r="N254" s="878"/>
      <c r="O254" s="878"/>
      <c r="P254" s="878"/>
      <c r="Q254" s="873"/>
      <c r="R254" s="873"/>
      <c r="S254" s="873"/>
      <c r="T254" s="873"/>
      <c r="U254" s="873"/>
      <c r="V254" s="873"/>
      <c r="W254" s="873"/>
      <c r="X254" s="26"/>
    </row>
    <row r="255" spans="1:24" ht="6" customHeight="1" thickBot="1" x14ac:dyDescent="0.25">
      <c r="A255" s="42"/>
      <c r="B255" s="43"/>
      <c r="C255" s="893"/>
      <c r="D255" s="893"/>
      <c r="E255" s="893"/>
      <c r="F255" s="893"/>
      <c r="G255" s="893"/>
      <c r="H255" s="893"/>
      <c r="I255" s="893"/>
      <c r="J255" s="893"/>
      <c r="K255" s="893"/>
      <c r="L255" s="893"/>
      <c r="M255" s="893"/>
      <c r="N255" s="893"/>
      <c r="O255" s="893"/>
      <c r="P255" s="893"/>
      <c r="Q255" s="893"/>
      <c r="R255" s="893"/>
      <c r="S255" s="893"/>
      <c r="T255" s="893"/>
      <c r="U255" s="893"/>
      <c r="V255" s="893"/>
      <c r="W255" s="893"/>
      <c r="X255" s="26"/>
    </row>
    <row r="256" spans="1:24" ht="25.5" customHeight="1" thickBot="1" x14ac:dyDescent="0.25">
      <c r="A256" s="42"/>
      <c r="B256" s="43"/>
      <c r="C256" s="18" t="s">
        <v>76</v>
      </c>
      <c r="D256" s="894" t="s">
        <v>2284</v>
      </c>
      <c r="E256" s="894"/>
      <c r="F256" s="894"/>
      <c r="G256" s="894"/>
      <c r="H256" s="894"/>
      <c r="I256" s="894"/>
      <c r="J256" s="894"/>
      <c r="K256" s="894"/>
      <c r="L256" s="894"/>
      <c r="M256" s="894"/>
      <c r="N256" s="894"/>
      <c r="O256" s="894"/>
      <c r="P256" s="894"/>
      <c r="Q256" s="873"/>
      <c r="R256" s="873"/>
      <c r="S256" s="873"/>
      <c r="T256" s="873"/>
      <c r="U256" s="873"/>
      <c r="V256" s="873"/>
      <c r="W256" s="873"/>
      <c r="X256" s="26"/>
    </row>
    <row r="257" spans="1:24" ht="9.9499999999999993" customHeight="1" thickBot="1" x14ac:dyDescent="0.25">
      <c r="A257" s="42"/>
      <c r="B257" s="43"/>
      <c r="C257" s="877"/>
      <c r="D257" s="877"/>
      <c r="E257" s="877"/>
      <c r="F257" s="877"/>
      <c r="G257" s="877"/>
      <c r="H257" s="877"/>
      <c r="I257" s="877"/>
      <c r="J257" s="877"/>
      <c r="K257" s="877"/>
      <c r="L257" s="877"/>
      <c r="M257" s="877"/>
      <c r="N257" s="877"/>
      <c r="O257" s="877"/>
      <c r="P257" s="877"/>
      <c r="Q257" s="877"/>
      <c r="R257" s="877"/>
      <c r="S257" s="877"/>
      <c r="T257" s="877"/>
      <c r="U257" s="877"/>
      <c r="V257" s="877"/>
      <c r="W257" s="877"/>
      <c r="X257" s="26"/>
    </row>
    <row r="258" spans="1:24" s="32" customFormat="1" ht="27.6" customHeight="1" thickBot="1" x14ac:dyDescent="0.25">
      <c r="A258" s="874" t="s">
        <v>105</v>
      </c>
      <c r="B258" s="874"/>
      <c r="C258" s="874"/>
      <c r="D258" s="874"/>
      <c r="E258" s="874"/>
      <c r="F258" s="874"/>
      <c r="G258" s="874"/>
      <c r="H258" s="874"/>
      <c r="I258" s="874"/>
      <c r="J258" s="874"/>
      <c r="K258" s="874"/>
      <c r="L258" s="874"/>
      <c r="M258" s="874"/>
      <c r="N258" s="874"/>
      <c r="O258" s="874"/>
      <c r="P258" s="874"/>
      <c r="Q258" s="874"/>
      <c r="R258" s="874"/>
      <c r="S258" s="874"/>
      <c r="T258" s="874"/>
      <c r="U258" s="874"/>
      <c r="V258" s="874"/>
      <c r="W258" s="874"/>
      <c r="X258" s="31"/>
    </row>
    <row r="259" spans="1:24" ht="10.5" customHeight="1" x14ac:dyDescent="0.2">
      <c r="A259" s="42"/>
      <c r="B259" s="43"/>
      <c r="C259" s="893"/>
      <c r="D259" s="893"/>
      <c r="E259" s="893"/>
      <c r="F259" s="893"/>
      <c r="G259" s="893"/>
      <c r="H259" s="893"/>
      <c r="I259" s="893"/>
      <c r="J259" s="893"/>
      <c r="K259" s="893"/>
      <c r="L259" s="893"/>
      <c r="M259" s="893"/>
      <c r="N259" s="893"/>
      <c r="O259" s="893"/>
      <c r="P259" s="893"/>
      <c r="Q259" s="893"/>
      <c r="R259" s="893"/>
      <c r="S259" s="893"/>
      <c r="T259" s="893"/>
      <c r="U259" s="893"/>
      <c r="V259" s="893"/>
      <c r="W259" s="893"/>
      <c r="X259" s="26"/>
    </row>
    <row r="260" spans="1:24" ht="30.75" customHeight="1" x14ac:dyDescent="0.2">
      <c r="A260" s="869" t="s">
        <v>1866</v>
      </c>
      <c r="B260" s="869"/>
      <c r="C260" s="895" t="s">
        <v>2285</v>
      </c>
      <c r="D260" s="895"/>
      <c r="E260" s="895"/>
      <c r="F260" s="895"/>
      <c r="G260" s="895"/>
      <c r="H260" s="895"/>
      <c r="I260" s="895"/>
      <c r="J260" s="895"/>
      <c r="K260" s="895"/>
      <c r="L260" s="895"/>
      <c r="M260" s="895"/>
      <c r="N260" s="895"/>
      <c r="O260" s="895"/>
      <c r="P260" s="895"/>
      <c r="Q260" s="873">
        <f>Q262-Q264</f>
        <v>0</v>
      </c>
      <c r="R260" s="873"/>
      <c r="S260" s="873"/>
      <c r="T260" s="873"/>
      <c r="U260" s="873"/>
      <c r="V260" s="873"/>
      <c r="W260" s="873"/>
      <c r="X260" s="26"/>
    </row>
    <row r="261" spans="1:24" ht="9.9499999999999993" customHeight="1" thickBot="1" x14ac:dyDescent="0.25">
      <c r="A261" s="42"/>
      <c r="B261" s="43"/>
      <c r="C261" s="877"/>
      <c r="D261" s="877"/>
      <c r="E261" s="877"/>
      <c r="F261" s="877"/>
      <c r="G261" s="877"/>
      <c r="H261" s="877"/>
      <c r="I261" s="877"/>
      <c r="J261" s="877"/>
      <c r="K261" s="877"/>
      <c r="L261" s="877"/>
      <c r="M261" s="877"/>
      <c r="N261" s="877"/>
      <c r="O261" s="877"/>
      <c r="P261" s="877"/>
      <c r="Q261" s="877"/>
      <c r="R261" s="877"/>
      <c r="S261" s="877"/>
      <c r="T261" s="877"/>
      <c r="U261" s="877"/>
      <c r="V261" s="877"/>
      <c r="W261" s="877"/>
      <c r="X261" s="26"/>
    </row>
    <row r="262" spans="1:24" s="13" customFormat="1" ht="12.75" customHeight="1" thickBot="1" x14ac:dyDescent="0.25">
      <c r="A262" s="42"/>
      <c r="B262" s="43"/>
      <c r="C262" s="18" t="s">
        <v>44</v>
      </c>
      <c r="D262" s="891" t="s">
        <v>107</v>
      </c>
      <c r="E262" s="891"/>
      <c r="F262" s="891"/>
      <c r="G262" s="891"/>
      <c r="H262" s="891"/>
      <c r="I262" s="891"/>
      <c r="J262" s="891"/>
      <c r="K262" s="891"/>
      <c r="L262" s="891"/>
      <c r="M262" s="891"/>
      <c r="N262" s="891"/>
      <c r="O262" s="891"/>
      <c r="P262" s="891"/>
      <c r="Q262" s="873">
        <f>'100.00.041'!F13</f>
        <v>0</v>
      </c>
      <c r="R262" s="873"/>
      <c r="S262" s="873"/>
      <c r="T262" s="873"/>
      <c r="U262" s="873"/>
      <c r="V262" s="873"/>
      <c r="W262" s="873"/>
      <c r="X262" s="44"/>
    </row>
    <row r="263" spans="1:24" s="13" customFormat="1" ht="9.9499999999999993" customHeight="1" thickBot="1" x14ac:dyDescent="0.25">
      <c r="A263" s="42"/>
      <c r="B263" s="43"/>
      <c r="C263" s="890"/>
      <c r="D263" s="890"/>
      <c r="E263" s="890"/>
      <c r="F263" s="890"/>
      <c r="G263" s="890"/>
      <c r="H263" s="890"/>
      <c r="I263" s="890"/>
      <c r="J263" s="890"/>
      <c r="K263" s="890"/>
      <c r="L263" s="890"/>
      <c r="M263" s="890"/>
      <c r="N263" s="890"/>
      <c r="O263" s="890"/>
      <c r="P263" s="890"/>
      <c r="Q263" s="890"/>
      <c r="R263" s="890"/>
      <c r="S263" s="890"/>
      <c r="T263" s="890"/>
      <c r="U263" s="890"/>
      <c r="V263" s="890"/>
      <c r="W263" s="890"/>
      <c r="X263" s="44"/>
    </row>
    <row r="264" spans="1:24" s="13" customFormat="1" ht="12.75" customHeight="1" thickBot="1" x14ac:dyDescent="0.25">
      <c r="A264" s="42"/>
      <c r="B264" s="43"/>
      <c r="C264" s="18" t="s">
        <v>56</v>
      </c>
      <c r="D264" s="891" t="s">
        <v>108</v>
      </c>
      <c r="E264" s="891"/>
      <c r="F264" s="891"/>
      <c r="G264" s="891"/>
      <c r="H264" s="891"/>
      <c r="I264" s="891"/>
      <c r="J264" s="891"/>
      <c r="K264" s="891"/>
      <c r="L264" s="891"/>
      <c r="M264" s="891"/>
      <c r="N264" s="891"/>
      <c r="O264" s="891"/>
      <c r="P264" s="891"/>
      <c r="Q264" s="873">
        <f>'100.00.041'!F21</f>
        <v>0</v>
      </c>
      <c r="R264" s="873"/>
      <c r="S264" s="873"/>
      <c r="T264" s="873"/>
      <c r="U264" s="873"/>
      <c r="V264" s="873"/>
      <c r="W264" s="873"/>
      <c r="X264" s="44"/>
    </row>
    <row r="265" spans="1:24" s="13" customFormat="1" ht="9.9499999999999993" customHeight="1" thickBot="1" x14ac:dyDescent="0.25">
      <c r="A265" s="42"/>
      <c r="B265" s="43"/>
      <c r="C265" s="890"/>
      <c r="D265" s="890"/>
      <c r="E265" s="890"/>
      <c r="F265" s="890"/>
      <c r="G265" s="890"/>
      <c r="H265" s="890"/>
      <c r="I265" s="890"/>
      <c r="J265" s="890"/>
      <c r="K265" s="890"/>
      <c r="L265" s="890"/>
      <c r="M265" s="890"/>
      <c r="N265" s="890"/>
      <c r="O265" s="890"/>
      <c r="P265" s="890"/>
      <c r="Q265" s="890"/>
      <c r="R265" s="890"/>
      <c r="S265" s="890"/>
      <c r="T265" s="890"/>
      <c r="U265" s="890"/>
      <c r="V265" s="890"/>
      <c r="W265" s="890"/>
      <c r="X265" s="44"/>
    </row>
    <row r="266" spans="1:24" s="32" customFormat="1" ht="36.75" customHeight="1" thickBot="1" x14ac:dyDescent="0.25">
      <c r="A266" s="892" t="s">
        <v>109</v>
      </c>
      <c r="B266" s="892"/>
      <c r="C266" s="892"/>
      <c r="D266" s="892"/>
      <c r="E266" s="892"/>
      <c r="F266" s="892"/>
      <c r="G266" s="892"/>
      <c r="H266" s="892"/>
      <c r="I266" s="892"/>
      <c r="J266" s="892"/>
      <c r="K266" s="892"/>
      <c r="L266" s="892"/>
      <c r="M266" s="892"/>
      <c r="N266" s="892"/>
      <c r="O266" s="892"/>
      <c r="P266" s="892"/>
      <c r="Q266" s="892"/>
      <c r="R266" s="892"/>
      <c r="S266" s="892"/>
      <c r="T266" s="892"/>
      <c r="U266" s="892"/>
      <c r="V266" s="892"/>
      <c r="W266" s="892"/>
      <c r="X266" s="31"/>
    </row>
    <row r="267" spans="1:24" ht="10.5" customHeight="1" x14ac:dyDescent="0.2">
      <c r="A267" s="42"/>
      <c r="B267" s="43"/>
      <c r="C267" s="893"/>
      <c r="D267" s="893"/>
      <c r="E267" s="893"/>
      <c r="F267" s="893"/>
      <c r="G267" s="893"/>
      <c r="H267" s="893"/>
      <c r="I267" s="893"/>
      <c r="J267" s="893"/>
      <c r="K267" s="893"/>
      <c r="L267" s="893"/>
      <c r="M267" s="893"/>
      <c r="N267" s="893"/>
      <c r="O267" s="893"/>
      <c r="P267" s="893"/>
      <c r="Q267" s="893"/>
      <c r="R267" s="893"/>
      <c r="S267" s="893"/>
      <c r="T267" s="893"/>
      <c r="U267" s="893"/>
      <c r="V267" s="893"/>
      <c r="W267" s="893"/>
      <c r="X267" s="26"/>
    </row>
    <row r="268" spans="1:24" ht="22.9" customHeight="1" x14ac:dyDescent="0.2">
      <c r="A268" s="869" t="s">
        <v>1868</v>
      </c>
      <c r="B268" s="869"/>
      <c r="C268" s="889" t="s">
        <v>111</v>
      </c>
      <c r="D268" s="889"/>
      <c r="E268" s="889"/>
      <c r="F268" s="889"/>
      <c r="G268" s="889"/>
      <c r="H268" s="889"/>
      <c r="I268" s="889"/>
      <c r="J268" s="889"/>
      <c r="K268" s="889"/>
      <c r="L268" s="889"/>
      <c r="M268" s="889"/>
      <c r="N268" s="889"/>
      <c r="O268" s="889"/>
      <c r="P268" s="889"/>
      <c r="Q268" s="873"/>
      <c r="R268" s="873"/>
      <c r="S268" s="873"/>
      <c r="T268" s="873"/>
      <c r="U268" s="873"/>
      <c r="V268" s="873"/>
      <c r="W268" s="873"/>
      <c r="X268" s="26"/>
    </row>
    <row r="269" spans="1:24" ht="9.9499999999999993" customHeight="1" x14ac:dyDescent="0.2">
      <c r="A269" s="42"/>
      <c r="B269" s="43"/>
      <c r="C269" s="877"/>
      <c r="D269" s="877"/>
      <c r="E269" s="877"/>
      <c r="F269" s="877"/>
      <c r="G269" s="877"/>
      <c r="H269" s="877"/>
      <c r="I269" s="877"/>
      <c r="J269" s="877"/>
      <c r="K269" s="877"/>
      <c r="L269" s="877"/>
      <c r="M269" s="877"/>
      <c r="N269" s="877"/>
      <c r="O269" s="877"/>
      <c r="P269" s="877"/>
      <c r="Q269" s="877"/>
      <c r="R269" s="877"/>
      <c r="S269" s="877"/>
      <c r="T269" s="877"/>
      <c r="U269" s="877"/>
      <c r="V269" s="877"/>
      <c r="W269" s="877"/>
      <c r="X269" s="26"/>
    </row>
    <row r="270" spans="1:24" ht="20.45" customHeight="1" x14ac:dyDescent="0.2">
      <c r="A270" s="869" t="s">
        <v>1870</v>
      </c>
      <c r="B270" s="869"/>
      <c r="C270" s="889" t="s">
        <v>108</v>
      </c>
      <c r="D270" s="889"/>
      <c r="E270" s="889"/>
      <c r="F270" s="889"/>
      <c r="G270" s="889"/>
      <c r="H270" s="889"/>
      <c r="I270" s="889"/>
      <c r="J270" s="889"/>
      <c r="K270" s="889"/>
      <c r="L270" s="889"/>
      <c r="M270" s="889"/>
      <c r="N270" s="889"/>
      <c r="O270" s="889"/>
      <c r="P270" s="889"/>
      <c r="Q270" s="873"/>
      <c r="R270" s="873"/>
      <c r="S270" s="873"/>
      <c r="T270" s="873"/>
      <c r="U270" s="873"/>
      <c r="V270" s="873"/>
      <c r="W270" s="873"/>
      <c r="X270" s="26"/>
    </row>
    <row r="271" spans="1:24" s="13" customFormat="1" ht="9.9499999999999993" customHeight="1" thickBot="1" x14ac:dyDescent="0.25">
      <c r="A271" s="42"/>
      <c r="B271" s="43"/>
      <c r="C271" s="890"/>
      <c r="D271" s="890"/>
      <c r="E271" s="890"/>
      <c r="F271" s="890"/>
      <c r="G271" s="890"/>
      <c r="H271" s="890"/>
      <c r="I271" s="890"/>
      <c r="J271" s="890"/>
      <c r="K271" s="890"/>
      <c r="L271" s="890"/>
      <c r="M271" s="890"/>
      <c r="N271" s="890"/>
      <c r="O271" s="890"/>
      <c r="P271" s="890"/>
      <c r="Q271" s="890"/>
      <c r="R271" s="890"/>
      <c r="S271" s="890"/>
      <c r="T271" s="890"/>
      <c r="U271" s="890"/>
      <c r="V271" s="890"/>
      <c r="W271" s="890"/>
      <c r="X271" s="44"/>
    </row>
    <row r="272" spans="1:24" ht="26.45" customHeight="1" thickBot="1" x14ac:dyDescent="0.25">
      <c r="A272" s="874" t="s">
        <v>113</v>
      </c>
      <c r="B272" s="874"/>
      <c r="C272" s="874"/>
      <c r="D272" s="874"/>
      <c r="E272" s="874"/>
      <c r="F272" s="874"/>
      <c r="G272" s="874"/>
      <c r="H272" s="874"/>
      <c r="I272" s="874"/>
      <c r="J272" s="874"/>
      <c r="K272" s="874"/>
      <c r="L272" s="874"/>
      <c r="M272" s="874"/>
      <c r="N272" s="874"/>
      <c r="O272" s="874"/>
      <c r="P272" s="874"/>
      <c r="Q272" s="874"/>
      <c r="R272" s="874"/>
      <c r="S272" s="874"/>
      <c r="T272" s="874"/>
      <c r="U272" s="874"/>
      <c r="V272" s="874"/>
      <c r="W272" s="874"/>
      <c r="X272" s="26"/>
    </row>
    <row r="273" spans="1:24" ht="9.9499999999999993" customHeight="1" x14ac:dyDescent="0.2">
      <c r="A273" s="804"/>
      <c r="B273" s="804"/>
      <c r="C273" s="804"/>
      <c r="D273" s="804"/>
      <c r="E273" s="804"/>
      <c r="F273" s="804"/>
      <c r="G273" s="804"/>
      <c r="H273" s="804"/>
      <c r="I273" s="804"/>
      <c r="J273" s="804"/>
      <c r="K273" s="804"/>
      <c r="L273" s="804"/>
      <c r="M273" s="804"/>
      <c r="N273" s="804"/>
      <c r="O273" s="804"/>
      <c r="P273" s="804"/>
      <c r="Q273" s="804"/>
      <c r="R273" s="804"/>
      <c r="S273" s="804"/>
      <c r="T273" s="804"/>
      <c r="U273" s="804"/>
      <c r="V273" s="804"/>
      <c r="W273" s="804"/>
      <c r="X273" s="26"/>
    </row>
    <row r="274" spans="1:24" ht="41.1" customHeight="1" x14ac:dyDescent="0.2">
      <c r="A274" s="869" t="s">
        <v>2286</v>
      </c>
      <c r="B274" s="869"/>
      <c r="C274" s="882" t="s">
        <v>2287</v>
      </c>
      <c r="D274" s="883"/>
      <c r="E274" s="883"/>
      <c r="F274" s="883"/>
      <c r="G274" s="883"/>
      <c r="H274" s="883"/>
      <c r="I274" s="883"/>
      <c r="J274" s="883"/>
      <c r="K274" s="883"/>
      <c r="L274" s="883"/>
      <c r="M274" s="883"/>
      <c r="N274" s="883"/>
      <c r="O274" s="883"/>
      <c r="P274" s="884"/>
      <c r="Q274" s="873">
        <f>Q140-Q248+Q260+Q268-Q270</f>
        <v>0</v>
      </c>
      <c r="R274" s="873"/>
      <c r="S274" s="873"/>
      <c r="T274" s="873"/>
      <c r="U274" s="873"/>
      <c r="V274" s="873"/>
      <c r="W274" s="873"/>
      <c r="X274" s="26"/>
    </row>
    <row r="275" spans="1:24" ht="10.5" customHeight="1" x14ac:dyDescent="0.2">
      <c r="A275" s="804"/>
      <c r="B275" s="804"/>
      <c r="C275" s="804"/>
      <c r="D275" s="804"/>
      <c r="E275" s="804"/>
      <c r="F275" s="804"/>
      <c r="G275" s="804"/>
      <c r="H275" s="804"/>
      <c r="I275" s="804"/>
      <c r="J275" s="804"/>
      <c r="K275" s="804"/>
      <c r="L275" s="804"/>
      <c r="M275" s="804"/>
      <c r="N275" s="804"/>
      <c r="O275" s="804"/>
      <c r="P275" s="804"/>
      <c r="Q275" s="804"/>
      <c r="R275" s="804"/>
      <c r="S275" s="804"/>
      <c r="T275" s="804"/>
      <c r="U275" s="804"/>
      <c r="V275" s="804"/>
      <c r="W275" s="804"/>
      <c r="X275" s="26"/>
    </row>
    <row r="276" spans="1:24" ht="24.75" customHeight="1" x14ac:dyDescent="0.2">
      <c r="A276" s="869" t="s">
        <v>2288</v>
      </c>
      <c r="B276" s="869"/>
      <c r="C276" s="885" t="s">
        <v>2289</v>
      </c>
      <c r="D276" s="886"/>
      <c r="E276" s="886"/>
      <c r="F276" s="886"/>
      <c r="G276" s="886"/>
      <c r="H276" s="886"/>
      <c r="I276" s="886"/>
      <c r="J276" s="886"/>
      <c r="K276" s="886"/>
      <c r="L276" s="886"/>
      <c r="M276" s="886"/>
      <c r="N276" s="886"/>
      <c r="O276" s="886"/>
      <c r="P276" s="887"/>
      <c r="Q276" s="873">
        <f>'100.00.045 и 100.00.058I'!I12</f>
        <v>0</v>
      </c>
      <c r="R276" s="873"/>
      <c r="S276" s="873"/>
      <c r="T276" s="873"/>
      <c r="U276" s="873"/>
      <c r="V276" s="873"/>
      <c r="W276" s="873"/>
      <c r="X276" s="26"/>
    </row>
    <row r="277" spans="1:24" ht="10.5" customHeight="1" x14ac:dyDescent="0.2">
      <c r="A277" s="804"/>
      <c r="B277" s="804"/>
      <c r="C277" s="804"/>
      <c r="D277" s="804"/>
      <c r="E277" s="804"/>
      <c r="F277" s="804"/>
      <c r="G277" s="804"/>
      <c r="H277" s="804"/>
      <c r="I277" s="804"/>
      <c r="J277" s="804"/>
      <c r="K277" s="804"/>
      <c r="L277" s="804"/>
      <c r="M277" s="804"/>
      <c r="N277" s="804"/>
      <c r="O277" s="804"/>
      <c r="P277" s="804"/>
      <c r="Q277" s="804"/>
      <c r="R277" s="804"/>
      <c r="S277" s="804"/>
      <c r="T277" s="804"/>
      <c r="U277" s="804"/>
      <c r="V277" s="804"/>
      <c r="W277" s="804"/>
      <c r="X277" s="26"/>
    </row>
    <row r="278" spans="1:24" ht="24.75" customHeight="1" x14ac:dyDescent="0.2">
      <c r="A278" s="869" t="s">
        <v>2290</v>
      </c>
      <c r="B278" s="869"/>
      <c r="C278" s="885" t="s">
        <v>2291</v>
      </c>
      <c r="D278" s="886"/>
      <c r="E278" s="886"/>
      <c r="F278" s="886"/>
      <c r="G278" s="886"/>
      <c r="H278" s="886"/>
      <c r="I278" s="886"/>
      <c r="J278" s="886"/>
      <c r="K278" s="886"/>
      <c r="L278" s="886"/>
      <c r="M278" s="886"/>
      <c r="N278" s="886"/>
      <c r="O278" s="886"/>
      <c r="P278" s="887"/>
      <c r="Q278" s="873"/>
      <c r="R278" s="873"/>
      <c r="S278" s="873"/>
      <c r="T278" s="873"/>
      <c r="U278" s="873"/>
      <c r="V278" s="873"/>
      <c r="W278" s="873"/>
      <c r="X278" s="26"/>
    </row>
    <row r="279" spans="1:24" ht="11.25" customHeight="1" thickBot="1" x14ac:dyDescent="0.25">
      <c r="A279" s="888"/>
      <c r="B279" s="888"/>
      <c r="C279" s="888"/>
      <c r="D279" s="888"/>
      <c r="E279" s="888"/>
      <c r="F279" s="888"/>
      <c r="G279" s="888"/>
      <c r="H279" s="888"/>
      <c r="I279" s="888"/>
      <c r="J279" s="888"/>
      <c r="K279" s="888"/>
      <c r="L279" s="888"/>
      <c r="M279" s="888"/>
      <c r="N279" s="888"/>
      <c r="O279" s="888"/>
      <c r="P279" s="888"/>
      <c r="Q279" s="888"/>
      <c r="R279" s="888"/>
      <c r="S279" s="888"/>
      <c r="T279" s="888"/>
      <c r="U279" s="888"/>
      <c r="V279" s="888"/>
      <c r="W279" s="888"/>
      <c r="X279" s="26"/>
    </row>
    <row r="280" spans="1:24" ht="25.5" customHeight="1" thickBot="1" x14ac:dyDescent="0.25">
      <c r="A280" s="899"/>
      <c r="B280" s="899"/>
      <c r="C280" s="18" t="s">
        <v>44</v>
      </c>
      <c r="D280" s="878" t="s">
        <v>2292</v>
      </c>
      <c r="E280" s="878"/>
      <c r="F280" s="878"/>
      <c r="G280" s="878"/>
      <c r="H280" s="878"/>
      <c r="I280" s="878"/>
      <c r="J280" s="878"/>
      <c r="K280" s="878"/>
      <c r="L280" s="878"/>
      <c r="M280" s="878"/>
      <c r="N280" s="878"/>
      <c r="O280" s="878"/>
      <c r="P280" s="878"/>
      <c r="Q280" s="873"/>
      <c r="R280" s="873"/>
      <c r="S280" s="873"/>
      <c r="T280" s="873"/>
      <c r="U280" s="873"/>
      <c r="V280" s="873"/>
      <c r="W280" s="873"/>
      <c r="X280" s="26"/>
    </row>
    <row r="281" spans="1:24" ht="11.25" customHeight="1" thickBot="1" x14ac:dyDescent="0.25">
      <c r="A281" s="888"/>
      <c r="B281" s="888"/>
      <c r="C281" s="888"/>
      <c r="D281" s="888"/>
      <c r="E281" s="888"/>
      <c r="F281" s="888"/>
      <c r="G281" s="888"/>
      <c r="H281" s="888"/>
      <c r="I281" s="888"/>
      <c r="J281" s="888"/>
      <c r="K281" s="888"/>
      <c r="L281" s="888"/>
      <c r="M281" s="888"/>
      <c r="N281" s="888"/>
      <c r="O281" s="888"/>
      <c r="P281" s="888"/>
      <c r="Q281" s="888"/>
      <c r="R281" s="888"/>
      <c r="S281" s="888"/>
      <c r="T281" s="888"/>
      <c r="U281" s="888"/>
      <c r="V281" s="888"/>
      <c r="W281" s="888"/>
      <c r="X281" s="26"/>
    </row>
    <row r="282" spans="1:24" ht="25.5" customHeight="1" thickBot="1" x14ac:dyDescent="0.25">
      <c r="A282" s="899"/>
      <c r="B282" s="899"/>
      <c r="C282" s="18" t="s">
        <v>56</v>
      </c>
      <c r="D282" s="878" t="s">
        <v>2293</v>
      </c>
      <c r="E282" s="878"/>
      <c r="F282" s="878"/>
      <c r="G282" s="878"/>
      <c r="H282" s="878"/>
      <c r="I282" s="878"/>
      <c r="J282" s="878"/>
      <c r="K282" s="878"/>
      <c r="L282" s="878"/>
      <c r="M282" s="878"/>
      <c r="N282" s="878"/>
      <c r="O282" s="878"/>
      <c r="P282" s="878"/>
      <c r="Q282" s="873"/>
      <c r="R282" s="873"/>
      <c r="S282" s="873"/>
      <c r="T282" s="873"/>
      <c r="U282" s="873"/>
      <c r="V282" s="873"/>
      <c r="W282" s="873"/>
      <c r="X282" s="26"/>
    </row>
    <row r="283" spans="1:24" ht="9.9499999999999993" customHeight="1" x14ac:dyDescent="0.2">
      <c r="A283" s="804"/>
      <c r="B283" s="804"/>
      <c r="C283" s="804"/>
      <c r="D283" s="804"/>
      <c r="E283" s="804"/>
      <c r="F283" s="804"/>
      <c r="G283" s="804"/>
      <c r="H283" s="804"/>
      <c r="I283" s="804"/>
      <c r="J283" s="804"/>
      <c r="K283" s="804"/>
      <c r="L283" s="804"/>
      <c r="M283" s="804"/>
      <c r="N283" s="804"/>
      <c r="O283" s="804"/>
      <c r="P283" s="804"/>
      <c r="Q283" s="804"/>
      <c r="R283" s="804"/>
      <c r="S283" s="804"/>
      <c r="T283" s="804"/>
      <c r="U283" s="804"/>
      <c r="V283" s="804"/>
      <c r="W283" s="804"/>
      <c r="X283" s="26"/>
    </row>
    <row r="284" spans="1:24" ht="41.45" customHeight="1" x14ac:dyDescent="0.2">
      <c r="A284" s="869" t="s">
        <v>2294</v>
      </c>
      <c r="B284" s="869"/>
      <c r="C284" s="965" t="s">
        <v>2295</v>
      </c>
      <c r="D284" s="965"/>
      <c r="E284" s="965"/>
      <c r="F284" s="965"/>
      <c r="G284" s="965"/>
      <c r="H284" s="965"/>
      <c r="I284" s="965"/>
      <c r="J284" s="965"/>
      <c r="K284" s="965"/>
      <c r="L284" s="965"/>
      <c r="M284" s="965"/>
      <c r="N284" s="965"/>
      <c r="O284" s="965"/>
      <c r="P284" s="965"/>
      <c r="Q284" s="873">
        <f>Q274-Q278</f>
        <v>0</v>
      </c>
      <c r="R284" s="873"/>
      <c r="S284" s="873"/>
      <c r="T284" s="873"/>
      <c r="U284" s="873"/>
      <c r="V284" s="873"/>
      <c r="W284" s="873"/>
      <c r="X284" s="26"/>
    </row>
    <row r="285" spans="1:24" ht="8.4499999999999993" customHeight="1" thickBot="1" x14ac:dyDescent="0.25">
      <c r="A285" s="974"/>
      <c r="B285" s="975"/>
      <c r="C285" s="564"/>
      <c r="D285" s="564"/>
      <c r="E285" s="564"/>
      <c r="F285" s="564"/>
      <c r="G285" s="564"/>
      <c r="H285" s="564"/>
      <c r="I285" s="564"/>
      <c r="J285" s="564"/>
      <c r="K285" s="564"/>
      <c r="L285" s="564"/>
      <c r="M285" s="564"/>
      <c r="N285" s="564"/>
      <c r="O285" s="564"/>
      <c r="P285" s="950"/>
      <c r="Q285" s="854"/>
      <c r="R285" s="854"/>
      <c r="S285" s="854"/>
      <c r="T285" s="854"/>
      <c r="U285" s="854"/>
      <c r="V285" s="854"/>
      <c r="W285" s="855"/>
      <c r="X285" s="26"/>
    </row>
    <row r="286" spans="1:24" ht="33" customHeight="1" thickBot="1" x14ac:dyDescent="0.25">
      <c r="A286" s="943" t="s">
        <v>2296</v>
      </c>
      <c r="B286" s="944"/>
      <c r="C286" s="976" t="s">
        <v>2297</v>
      </c>
      <c r="D286" s="977"/>
      <c r="E286" s="977"/>
      <c r="F286" s="977"/>
      <c r="G286" s="977"/>
      <c r="H286" s="977"/>
      <c r="I286" s="977"/>
      <c r="J286" s="977"/>
      <c r="K286" s="977"/>
      <c r="L286" s="977"/>
      <c r="M286" s="977"/>
      <c r="N286" s="977"/>
      <c r="O286" s="977"/>
      <c r="P286" s="978"/>
      <c r="Q286" s="947"/>
      <c r="R286" s="948"/>
      <c r="S286" s="948"/>
      <c r="T286" s="948"/>
      <c r="U286" s="948"/>
      <c r="V286" s="948"/>
      <c r="W286" s="949"/>
      <c r="X286" s="26"/>
    </row>
    <row r="287" spans="1:24" ht="9" customHeight="1" thickBot="1" x14ac:dyDescent="0.25">
      <c r="A287" s="899"/>
      <c r="B287" s="854"/>
      <c r="C287" s="854"/>
      <c r="D287" s="854"/>
      <c r="E287" s="854"/>
      <c r="F287" s="854"/>
      <c r="G287" s="854"/>
      <c r="H287" s="854"/>
      <c r="I287" s="854"/>
      <c r="J287" s="854"/>
      <c r="K287" s="854"/>
      <c r="L287" s="854"/>
      <c r="M287" s="854"/>
      <c r="N287" s="854"/>
      <c r="O287" s="854"/>
      <c r="P287" s="854"/>
      <c r="Q287" s="854"/>
      <c r="R287" s="854"/>
      <c r="S287" s="854"/>
      <c r="T287" s="854"/>
      <c r="U287" s="854"/>
      <c r="V287" s="854"/>
      <c r="W287" s="855"/>
      <c r="X287" s="26"/>
    </row>
    <row r="288" spans="1:24" ht="34.9" customHeight="1" thickBot="1" x14ac:dyDescent="0.25">
      <c r="A288" s="943" t="s">
        <v>2298</v>
      </c>
      <c r="B288" s="944"/>
      <c r="C288" s="945" t="s">
        <v>2299</v>
      </c>
      <c r="D288" s="858"/>
      <c r="E288" s="858"/>
      <c r="F288" s="858"/>
      <c r="G288" s="858"/>
      <c r="H288" s="858"/>
      <c r="I288" s="858"/>
      <c r="J288" s="858"/>
      <c r="K288" s="858"/>
      <c r="L288" s="858"/>
      <c r="M288" s="858"/>
      <c r="N288" s="858"/>
      <c r="O288" s="858"/>
      <c r="P288" s="946"/>
      <c r="Q288" s="947">
        <f>Q284+Q286</f>
        <v>0</v>
      </c>
      <c r="R288" s="948"/>
      <c r="S288" s="948"/>
      <c r="T288" s="948"/>
      <c r="U288" s="948"/>
      <c r="V288" s="948"/>
      <c r="W288" s="949"/>
      <c r="X288" s="26"/>
    </row>
    <row r="289" spans="1:24" ht="12.6" customHeight="1" thickBot="1" x14ac:dyDescent="0.25">
      <c r="A289" s="899"/>
      <c r="B289" s="854"/>
      <c r="C289" s="854"/>
      <c r="D289" s="854"/>
      <c r="E289" s="854"/>
      <c r="F289" s="854"/>
      <c r="G289" s="854"/>
      <c r="H289" s="854"/>
      <c r="I289" s="854"/>
      <c r="J289" s="854"/>
      <c r="K289" s="854"/>
      <c r="L289" s="854"/>
      <c r="M289" s="854"/>
      <c r="N289" s="854"/>
      <c r="O289" s="854"/>
      <c r="P289" s="854"/>
      <c r="Q289" s="854"/>
      <c r="R289" s="854"/>
      <c r="S289" s="854"/>
      <c r="T289" s="854"/>
      <c r="U289" s="854"/>
      <c r="V289" s="854"/>
      <c r="W289" s="855"/>
      <c r="X289" s="26"/>
    </row>
    <row r="290" spans="1:24" ht="35.450000000000003" customHeight="1" thickBot="1" x14ac:dyDescent="0.25">
      <c r="A290" s="943" t="s">
        <v>2300</v>
      </c>
      <c r="B290" s="952"/>
      <c r="C290" s="953" t="s">
        <v>2301</v>
      </c>
      <c r="D290" s="954"/>
      <c r="E290" s="954"/>
      <c r="F290" s="954"/>
      <c r="G290" s="954"/>
      <c r="H290" s="954"/>
      <c r="I290" s="954"/>
      <c r="J290" s="954"/>
      <c r="K290" s="954"/>
      <c r="L290" s="954"/>
      <c r="M290" s="954"/>
      <c r="N290" s="954"/>
      <c r="O290" s="954"/>
      <c r="P290" s="955"/>
      <c r="Q290" s="956"/>
      <c r="R290" s="957"/>
      <c r="S290" s="957"/>
      <c r="T290" s="957"/>
      <c r="U290" s="957"/>
      <c r="V290" s="957"/>
      <c r="W290" s="952"/>
      <c r="X290" s="26"/>
    </row>
    <row r="291" spans="1:24" ht="11.45" customHeight="1" x14ac:dyDescent="0.2">
      <c r="A291" s="804"/>
      <c r="B291" s="804"/>
      <c r="C291" s="804"/>
      <c r="D291" s="804"/>
      <c r="E291" s="804"/>
      <c r="F291" s="804"/>
      <c r="G291" s="804"/>
      <c r="H291" s="804"/>
      <c r="I291" s="804"/>
      <c r="J291" s="804"/>
      <c r="K291" s="804"/>
      <c r="L291" s="804"/>
      <c r="M291" s="804"/>
      <c r="N291" s="804"/>
      <c r="O291" s="804"/>
      <c r="P291" s="804"/>
      <c r="Q291" s="804"/>
      <c r="R291" s="804"/>
      <c r="S291" s="804"/>
      <c r="T291" s="804"/>
      <c r="U291" s="804"/>
      <c r="V291" s="804"/>
      <c r="W291" s="804"/>
      <c r="X291" s="26"/>
    </row>
    <row r="292" spans="1:24" ht="37.15" customHeight="1" x14ac:dyDescent="0.2">
      <c r="A292" s="869" t="s">
        <v>2302</v>
      </c>
      <c r="B292" s="869"/>
      <c r="C292" s="878" t="s">
        <v>2362</v>
      </c>
      <c r="D292" s="878"/>
      <c r="E292" s="878"/>
      <c r="F292" s="878"/>
      <c r="G292" s="878"/>
      <c r="H292" s="878"/>
      <c r="I292" s="878"/>
      <c r="J292" s="878"/>
      <c r="K292" s="878"/>
      <c r="L292" s="878"/>
      <c r="M292" s="878"/>
      <c r="N292" s="878"/>
      <c r="O292" s="878"/>
      <c r="P292" s="878"/>
      <c r="Q292" s="873">
        <f>IF(Q288&lt;0,(-Q288),0)+Q290+'ФОРМА-100.02'!Q83:W83</f>
        <v>0</v>
      </c>
      <c r="R292" s="873"/>
      <c r="S292" s="873"/>
      <c r="T292" s="873"/>
      <c r="U292" s="873"/>
      <c r="V292" s="873"/>
      <c r="W292" s="873"/>
      <c r="X292" s="26"/>
    </row>
    <row r="293" spans="1:24" ht="9.9499999999999993" customHeight="1" x14ac:dyDescent="0.2">
      <c r="A293" s="804"/>
      <c r="B293" s="804"/>
      <c r="C293" s="804"/>
      <c r="D293" s="804"/>
      <c r="E293" s="804"/>
      <c r="F293" s="804"/>
      <c r="G293" s="804"/>
      <c r="H293" s="804"/>
      <c r="I293" s="804"/>
      <c r="J293" s="804"/>
      <c r="K293" s="804"/>
      <c r="L293" s="804"/>
      <c r="M293" s="804"/>
      <c r="N293" s="804"/>
      <c r="O293" s="804"/>
      <c r="P293" s="804"/>
      <c r="Q293" s="804"/>
      <c r="R293" s="804"/>
      <c r="S293" s="804"/>
      <c r="T293" s="804"/>
      <c r="U293" s="804"/>
      <c r="V293" s="804"/>
      <c r="W293" s="804"/>
      <c r="X293" s="26"/>
    </row>
    <row r="294" spans="1:24" ht="23.25" customHeight="1" x14ac:dyDescent="0.2">
      <c r="A294" s="869" t="s">
        <v>2303</v>
      </c>
      <c r="B294" s="869"/>
      <c r="C294" s="894" t="s">
        <v>2305</v>
      </c>
      <c r="D294" s="894"/>
      <c r="E294" s="894"/>
      <c r="F294" s="894"/>
      <c r="G294" s="894"/>
      <c r="H294" s="894"/>
      <c r="I294" s="894"/>
      <c r="J294" s="894"/>
      <c r="K294" s="894"/>
      <c r="L294" s="894"/>
      <c r="M294" s="894"/>
      <c r="N294" s="894"/>
      <c r="O294" s="894"/>
      <c r="P294" s="894"/>
      <c r="Q294" s="873">
        <f>'100.00.052'!E14</f>
        <v>0</v>
      </c>
      <c r="R294" s="873"/>
      <c r="S294" s="873"/>
      <c r="T294" s="873"/>
      <c r="U294" s="873"/>
      <c r="V294" s="873"/>
      <c r="W294" s="873"/>
      <c r="X294" s="26"/>
    </row>
    <row r="295" spans="1:24" ht="9.9499999999999993" customHeight="1" thickBot="1" x14ac:dyDescent="0.25">
      <c r="A295" s="41"/>
      <c r="B295" s="17"/>
      <c r="C295" s="877"/>
      <c r="D295" s="877"/>
      <c r="E295" s="877"/>
      <c r="F295" s="877"/>
      <c r="G295" s="877"/>
      <c r="H295" s="877"/>
      <c r="I295" s="877"/>
      <c r="J295" s="877"/>
      <c r="K295" s="877"/>
      <c r="L295" s="877"/>
      <c r="M295" s="877"/>
      <c r="N295" s="877"/>
      <c r="O295" s="877"/>
      <c r="P295" s="877"/>
      <c r="Q295" s="877"/>
      <c r="R295" s="877"/>
      <c r="S295" s="877"/>
      <c r="T295" s="877"/>
      <c r="U295" s="877"/>
      <c r="V295" s="877"/>
      <c r="W295" s="877"/>
      <c r="X295" s="26"/>
    </row>
    <row r="296" spans="1:24" ht="24.75" customHeight="1" thickBot="1" x14ac:dyDescent="0.25">
      <c r="A296" s="33"/>
      <c r="B296" s="34" t="s">
        <v>44</v>
      </c>
      <c r="C296" s="878" t="s">
        <v>2304</v>
      </c>
      <c r="D296" s="878"/>
      <c r="E296" s="878"/>
      <c r="F296" s="878"/>
      <c r="G296" s="878"/>
      <c r="H296" s="878"/>
      <c r="I296" s="878"/>
      <c r="J296" s="878"/>
      <c r="K296" s="878"/>
      <c r="L296" s="878"/>
      <c r="M296" s="878"/>
      <c r="N296" s="878"/>
      <c r="O296" s="878"/>
      <c r="P296" s="878"/>
      <c r="Q296" s="873"/>
      <c r="R296" s="873"/>
      <c r="S296" s="873"/>
      <c r="T296" s="873"/>
      <c r="U296" s="873"/>
      <c r="V296" s="873"/>
      <c r="W296" s="873"/>
      <c r="X296" s="26"/>
    </row>
    <row r="297" spans="1:24" ht="9.9499999999999993" customHeight="1" thickBot="1" x14ac:dyDescent="0.25">
      <c r="A297" s="899"/>
      <c r="B297" s="899"/>
      <c r="C297" s="877"/>
      <c r="D297" s="877"/>
      <c r="E297" s="877"/>
      <c r="F297" s="877"/>
      <c r="G297" s="877"/>
      <c r="H297" s="877"/>
      <c r="I297" s="877"/>
      <c r="J297" s="877"/>
      <c r="K297" s="877"/>
      <c r="L297" s="877"/>
      <c r="M297" s="877"/>
      <c r="N297" s="877"/>
      <c r="O297" s="877"/>
      <c r="P297" s="877"/>
      <c r="Q297" s="877"/>
      <c r="R297" s="877"/>
      <c r="S297" s="877"/>
      <c r="T297" s="877"/>
      <c r="U297" s="877"/>
      <c r="V297" s="877"/>
      <c r="W297" s="877"/>
      <c r="X297" s="26"/>
    </row>
    <row r="298" spans="1:24" ht="25.5" customHeight="1" thickBot="1" x14ac:dyDescent="0.25">
      <c r="A298" s="41"/>
      <c r="B298" s="17"/>
      <c r="C298" s="18" t="s">
        <v>60</v>
      </c>
      <c r="D298" s="878" t="s">
        <v>2306</v>
      </c>
      <c r="E298" s="878"/>
      <c r="F298" s="878"/>
      <c r="G298" s="878"/>
      <c r="H298" s="878"/>
      <c r="I298" s="878"/>
      <c r="J298" s="878"/>
      <c r="K298" s="878"/>
      <c r="L298" s="878"/>
      <c r="M298" s="878"/>
      <c r="N298" s="878"/>
      <c r="O298" s="878"/>
      <c r="P298" s="878"/>
      <c r="Q298" s="873">
        <f>'100.00.052'!E22</f>
        <v>0</v>
      </c>
      <c r="R298" s="873"/>
      <c r="S298" s="873"/>
      <c r="T298" s="873"/>
      <c r="U298" s="873"/>
      <c r="V298" s="873"/>
      <c r="W298" s="873"/>
      <c r="X298" s="26"/>
    </row>
    <row r="299" spans="1:24" ht="11.25" customHeight="1" thickBot="1" x14ac:dyDescent="0.25">
      <c r="A299" s="41"/>
      <c r="B299" s="17"/>
      <c r="C299" s="877"/>
      <c r="D299" s="877"/>
      <c r="E299" s="877"/>
      <c r="F299" s="877"/>
      <c r="G299" s="877"/>
      <c r="H299" s="877"/>
      <c r="I299" s="877"/>
      <c r="J299" s="877"/>
      <c r="K299" s="877"/>
      <c r="L299" s="877"/>
      <c r="M299" s="877"/>
      <c r="N299" s="877"/>
      <c r="O299" s="877"/>
      <c r="P299" s="877"/>
      <c r="Q299" s="877"/>
      <c r="R299" s="877"/>
      <c r="S299" s="877"/>
      <c r="T299" s="877"/>
      <c r="U299" s="877"/>
      <c r="V299" s="877"/>
      <c r="W299" s="877"/>
      <c r="X299" s="26"/>
    </row>
    <row r="300" spans="1:24" ht="25.5" customHeight="1" thickBot="1" x14ac:dyDescent="0.25">
      <c r="A300" s="41"/>
      <c r="B300" s="17"/>
      <c r="C300" s="34" t="s">
        <v>62</v>
      </c>
      <c r="D300" s="878" t="s">
        <v>2307</v>
      </c>
      <c r="E300" s="878"/>
      <c r="F300" s="878"/>
      <c r="G300" s="878"/>
      <c r="H300" s="878"/>
      <c r="I300" s="878"/>
      <c r="J300" s="878"/>
      <c r="K300" s="878"/>
      <c r="L300" s="878"/>
      <c r="M300" s="878"/>
      <c r="N300" s="878"/>
      <c r="O300" s="878"/>
      <c r="P300" s="878"/>
      <c r="Q300" s="873">
        <f>'100.00.052'!E24</f>
        <v>0</v>
      </c>
      <c r="R300" s="873"/>
      <c r="S300" s="873"/>
      <c r="T300" s="873"/>
      <c r="U300" s="873"/>
      <c r="V300" s="873"/>
      <c r="W300" s="873"/>
      <c r="X300" s="26"/>
    </row>
    <row r="301" spans="1:24" ht="9.9499999999999993" customHeight="1" thickBot="1" x14ac:dyDescent="0.25">
      <c r="A301" s="41"/>
      <c r="B301" s="17"/>
      <c r="C301" s="877"/>
      <c r="D301" s="877"/>
      <c r="E301" s="877"/>
      <c r="F301" s="877"/>
      <c r="G301" s="877"/>
      <c r="H301" s="877"/>
      <c r="I301" s="877"/>
      <c r="J301" s="877"/>
      <c r="K301" s="877"/>
      <c r="L301" s="877"/>
      <c r="M301" s="877"/>
      <c r="N301" s="877"/>
      <c r="O301" s="877"/>
      <c r="P301" s="877"/>
      <c r="Q301" s="877"/>
      <c r="R301" s="877"/>
      <c r="S301" s="877"/>
      <c r="T301" s="877"/>
      <c r="U301" s="877"/>
      <c r="V301" s="877"/>
      <c r="W301" s="877"/>
      <c r="X301" s="26"/>
    </row>
    <row r="302" spans="1:24" ht="25.5" customHeight="1" thickBot="1" x14ac:dyDescent="0.25">
      <c r="A302" s="33"/>
      <c r="B302" s="34" t="s">
        <v>56</v>
      </c>
      <c r="C302" s="878" t="s">
        <v>2308</v>
      </c>
      <c r="D302" s="878"/>
      <c r="E302" s="878"/>
      <c r="F302" s="878"/>
      <c r="G302" s="878"/>
      <c r="H302" s="878"/>
      <c r="I302" s="878"/>
      <c r="J302" s="878"/>
      <c r="K302" s="878"/>
      <c r="L302" s="878"/>
      <c r="M302" s="878"/>
      <c r="N302" s="878"/>
      <c r="O302" s="878"/>
      <c r="P302" s="878"/>
      <c r="Q302" s="873">
        <f>'100.00.052'!E27</f>
        <v>0</v>
      </c>
      <c r="R302" s="873"/>
      <c r="S302" s="873"/>
      <c r="T302" s="873"/>
      <c r="U302" s="873"/>
      <c r="V302" s="873"/>
      <c r="W302" s="873"/>
      <c r="X302" s="26"/>
    </row>
    <row r="303" spans="1:24" ht="9.9499999999999993" customHeight="1" x14ac:dyDescent="0.2">
      <c r="A303" s="42"/>
      <c r="B303" s="43"/>
      <c r="C303" s="877"/>
      <c r="D303" s="877"/>
      <c r="E303" s="877"/>
      <c r="F303" s="877"/>
      <c r="G303" s="877"/>
      <c r="H303" s="877"/>
      <c r="I303" s="877"/>
      <c r="J303" s="877"/>
      <c r="K303" s="877"/>
      <c r="L303" s="877"/>
      <c r="M303" s="877"/>
      <c r="N303" s="877"/>
      <c r="O303" s="877"/>
      <c r="P303" s="877"/>
      <c r="Q303" s="877"/>
      <c r="R303" s="877"/>
      <c r="S303" s="877"/>
      <c r="T303" s="877"/>
      <c r="U303" s="877"/>
      <c r="V303" s="877"/>
      <c r="W303" s="877"/>
      <c r="X303" s="26"/>
    </row>
    <row r="304" spans="1:24" ht="30.75" customHeight="1" x14ac:dyDescent="0.2">
      <c r="A304" s="869" t="s">
        <v>2309</v>
      </c>
      <c r="B304" s="869"/>
      <c r="C304" s="878" t="s">
        <v>2310</v>
      </c>
      <c r="D304" s="878"/>
      <c r="E304" s="878"/>
      <c r="F304" s="878"/>
      <c r="G304" s="878"/>
      <c r="H304" s="878"/>
      <c r="I304" s="878"/>
      <c r="J304" s="878"/>
      <c r="K304" s="878"/>
      <c r="L304" s="878"/>
      <c r="M304" s="878"/>
      <c r="N304" s="878"/>
      <c r="O304" s="878"/>
      <c r="P304" s="878"/>
      <c r="Q304" s="879">
        <f>IF(Q288-Q294&gt;0,Q288-Q294,0)</f>
        <v>0</v>
      </c>
      <c r="R304" s="879"/>
      <c r="S304" s="879"/>
      <c r="T304" s="879"/>
      <c r="U304" s="879"/>
      <c r="V304" s="879"/>
      <c r="W304" s="879"/>
      <c r="X304" s="26"/>
    </row>
    <row r="305" spans="1:24" ht="9.9499999999999993" customHeight="1" x14ac:dyDescent="0.2">
      <c r="A305" s="30"/>
      <c r="B305" s="45"/>
      <c r="C305" s="877"/>
      <c r="D305" s="877"/>
      <c r="E305" s="877"/>
      <c r="F305" s="877"/>
      <c r="G305" s="877"/>
      <c r="H305" s="877"/>
      <c r="I305" s="877"/>
      <c r="J305" s="877"/>
      <c r="K305" s="877"/>
      <c r="L305" s="877"/>
      <c r="M305" s="877"/>
      <c r="N305" s="877"/>
      <c r="O305" s="877"/>
      <c r="P305" s="877"/>
      <c r="Q305" s="877"/>
      <c r="R305" s="877"/>
      <c r="S305" s="877"/>
      <c r="T305" s="877"/>
      <c r="U305" s="877"/>
      <c r="V305" s="877"/>
      <c r="W305" s="877"/>
      <c r="X305" s="26"/>
    </row>
    <row r="306" spans="1:24" ht="31.5" customHeight="1" x14ac:dyDescent="0.2">
      <c r="A306" s="869" t="s">
        <v>2311</v>
      </c>
      <c r="B306" s="869"/>
      <c r="C306" s="880" t="s">
        <v>122</v>
      </c>
      <c r="D306" s="881"/>
      <c r="E306" s="881"/>
      <c r="F306" s="881"/>
      <c r="G306" s="881"/>
      <c r="H306" s="881"/>
      <c r="I306" s="881"/>
      <c r="J306" s="881"/>
      <c r="K306" s="881"/>
      <c r="L306" s="881"/>
      <c r="M306" s="881"/>
      <c r="N306" s="881"/>
      <c r="O306" s="881"/>
      <c r="P306" s="878"/>
      <c r="Q306" s="873">
        <f>'100.00.054'!Q16:U16</f>
        <v>0</v>
      </c>
      <c r="R306" s="873"/>
      <c r="S306" s="873"/>
      <c r="T306" s="873"/>
      <c r="U306" s="873"/>
      <c r="V306" s="873"/>
      <c r="W306" s="873"/>
      <c r="X306" s="26"/>
    </row>
    <row r="307" spans="1:24" ht="9.9499999999999993" customHeight="1" x14ac:dyDescent="0.2">
      <c r="A307" s="804"/>
      <c r="B307" s="804"/>
      <c r="C307" s="804"/>
      <c r="D307" s="804"/>
      <c r="E307" s="804"/>
      <c r="F307" s="804"/>
      <c r="G307" s="804"/>
      <c r="H307" s="804"/>
      <c r="I307" s="804"/>
      <c r="J307" s="804"/>
      <c r="K307" s="804"/>
      <c r="L307" s="804"/>
      <c r="M307" s="804"/>
      <c r="N307" s="804"/>
      <c r="O307" s="804"/>
      <c r="P307" s="804"/>
      <c r="Q307" s="804"/>
      <c r="R307" s="804"/>
      <c r="S307" s="804"/>
      <c r="T307" s="804"/>
      <c r="U307" s="804"/>
      <c r="V307" s="804"/>
      <c r="W307" s="804"/>
      <c r="X307" s="26"/>
    </row>
    <row r="308" spans="1:24" ht="44.25" customHeight="1" x14ac:dyDescent="0.2">
      <c r="A308" s="869" t="s">
        <v>2313</v>
      </c>
      <c r="B308" s="869"/>
      <c r="C308" s="870" t="s">
        <v>2312</v>
      </c>
      <c r="D308" s="871"/>
      <c r="E308" s="871"/>
      <c r="F308" s="871"/>
      <c r="G308" s="871"/>
      <c r="H308" s="871"/>
      <c r="I308" s="871"/>
      <c r="J308" s="871"/>
      <c r="K308" s="871"/>
      <c r="L308" s="871"/>
      <c r="M308" s="871"/>
      <c r="N308" s="871"/>
      <c r="O308" s="871"/>
      <c r="P308" s="872"/>
      <c r="Q308" s="873">
        <f>IF(Q304-Q306&gt;0,Q304-Q306,0)</f>
        <v>0</v>
      </c>
      <c r="R308" s="873"/>
      <c r="S308" s="873"/>
      <c r="T308" s="873"/>
      <c r="U308" s="873"/>
      <c r="V308" s="873"/>
      <c r="W308" s="873"/>
      <c r="X308" s="26"/>
    </row>
    <row r="309" spans="1:24" s="5" customFormat="1" ht="9.9499999999999993" customHeight="1" thickBot="1" x14ac:dyDescent="0.25">
      <c r="A309" s="804"/>
      <c r="B309" s="804"/>
      <c r="C309" s="804"/>
      <c r="D309" s="804"/>
      <c r="E309" s="804"/>
      <c r="F309" s="804"/>
      <c r="G309" s="804"/>
      <c r="H309" s="804"/>
      <c r="I309" s="804"/>
      <c r="J309" s="804"/>
      <c r="K309" s="804"/>
      <c r="L309" s="804"/>
      <c r="M309" s="804"/>
      <c r="N309" s="804"/>
      <c r="O309" s="804"/>
      <c r="P309" s="804"/>
      <c r="Q309" s="804"/>
      <c r="R309" s="804"/>
      <c r="S309" s="804"/>
      <c r="T309" s="804"/>
      <c r="U309" s="804"/>
      <c r="V309" s="804"/>
      <c r="W309" s="804"/>
      <c r="X309" s="27"/>
    </row>
    <row r="310" spans="1:24" s="5" customFormat="1" ht="28.5" customHeight="1" thickBot="1" x14ac:dyDescent="0.25">
      <c r="A310" s="874" t="s">
        <v>124</v>
      </c>
      <c r="B310" s="874"/>
      <c r="C310" s="874"/>
      <c r="D310" s="874"/>
      <c r="E310" s="874"/>
      <c r="F310" s="874"/>
      <c r="G310" s="874"/>
      <c r="H310" s="874"/>
      <c r="I310" s="874"/>
      <c r="J310" s="874"/>
      <c r="K310" s="874"/>
      <c r="L310" s="874"/>
      <c r="M310" s="874"/>
      <c r="N310" s="874"/>
      <c r="O310" s="874"/>
      <c r="P310" s="874"/>
      <c r="Q310" s="874"/>
      <c r="R310" s="874"/>
      <c r="S310" s="874"/>
      <c r="T310" s="874"/>
      <c r="U310" s="874"/>
      <c r="V310" s="874"/>
      <c r="W310" s="874"/>
      <c r="X310" s="27"/>
    </row>
    <row r="311" spans="1:24" s="5" customFormat="1" ht="9.9499999999999993" customHeight="1" thickBot="1" x14ac:dyDescent="0.25">
      <c r="A311" s="817"/>
      <c r="B311" s="817"/>
      <c r="C311" s="817"/>
      <c r="D311" s="817"/>
      <c r="E311" s="817"/>
      <c r="F311" s="817"/>
      <c r="G311" s="817"/>
      <c r="H311" s="817"/>
      <c r="I311" s="817"/>
      <c r="J311" s="817"/>
      <c r="K311" s="817"/>
      <c r="L311" s="817"/>
      <c r="M311" s="817"/>
      <c r="N311" s="817"/>
      <c r="O311" s="817"/>
      <c r="P311" s="817"/>
      <c r="Q311" s="817"/>
      <c r="R311" s="817"/>
      <c r="S311" s="817"/>
      <c r="T311" s="817"/>
      <c r="U311" s="817"/>
      <c r="V311" s="817"/>
      <c r="W311" s="817"/>
      <c r="X311" s="27"/>
    </row>
    <row r="312" spans="1:24" s="5" customFormat="1" ht="22.5" customHeight="1" thickBot="1" x14ac:dyDescent="0.25">
      <c r="A312" s="850" t="s">
        <v>2314</v>
      </c>
      <c r="B312" s="850"/>
      <c r="C312" s="875" t="s">
        <v>126</v>
      </c>
      <c r="D312" s="875"/>
      <c r="E312" s="875"/>
      <c r="F312" s="875"/>
      <c r="G312" s="875"/>
      <c r="H312" s="875"/>
      <c r="I312" s="875"/>
      <c r="J312" s="875"/>
      <c r="K312" s="875"/>
      <c r="L312" s="875"/>
      <c r="M312" s="875"/>
      <c r="N312" s="875"/>
      <c r="O312" s="875"/>
      <c r="P312" s="875"/>
      <c r="Q312" s="875"/>
      <c r="R312" s="875"/>
      <c r="S312" s="875"/>
      <c r="T312" s="875"/>
      <c r="U312" s="876">
        <v>0.2</v>
      </c>
      <c r="V312" s="876"/>
      <c r="W312" s="876"/>
      <c r="X312" s="27"/>
    </row>
    <row r="313" spans="1:24" s="5" customFormat="1" ht="9.9499999999999993" customHeight="1" x14ac:dyDescent="0.2">
      <c r="A313" s="817"/>
      <c r="B313" s="817"/>
      <c r="C313" s="817"/>
      <c r="D313" s="817"/>
      <c r="E313" s="817"/>
      <c r="F313" s="817"/>
      <c r="G313" s="817"/>
      <c r="H313" s="817"/>
      <c r="I313" s="817"/>
      <c r="J313" s="817"/>
      <c r="K313" s="817"/>
      <c r="L313" s="817"/>
      <c r="M313" s="817"/>
      <c r="N313" s="817"/>
      <c r="O313" s="817"/>
      <c r="P313" s="817"/>
      <c r="Q313" s="817"/>
      <c r="R313" s="817"/>
      <c r="S313" s="817"/>
      <c r="T313" s="817"/>
      <c r="U313" s="817"/>
      <c r="V313" s="817"/>
      <c r="W313" s="817"/>
      <c r="X313" s="27"/>
    </row>
    <row r="314" spans="1:24" s="5" customFormat="1" ht="29.25" customHeight="1" x14ac:dyDescent="0.2">
      <c r="A314" s="850" t="s">
        <v>2315</v>
      </c>
      <c r="B314" s="850"/>
      <c r="C314" s="867" t="s">
        <v>2316</v>
      </c>
      <c r="D314" s="867"/>
      <c r="E314" s="867"/>
      <c r="F314" s="867"/>
      <c r="G314" s="867"/>
      <c r="H314" s="867"/>
      <c r="I314" s="867"/>
      <c r="J314" s="867"/>
      <c r="K314" s="867"/>
      <c r="L314" s="867"/>
      <c r="M314" s="867"/>
      <c r="N314" s="867"/>
      <c r="O314" s="867"/>
      <c r="P314" s="867"/>
      <c r="Q314" s="820">
        <f>IF(Q308&gt;0,Q308*U312,0)</f>
        <v>0</v>
      </c>
      <c r="R314" s="820"/>
      <c r="S314" s="820"/>
      <c r="T314" s="820"/>
      <c r="U314" s="820"/>
      <c r="V314" s="820"/>
      <c r="W314" s="820"/>
      <c r="X314" s="27"/>
    </row>
    <row r="315" spans="1:24" s="5" customFormat="1" ht="9.9499999999999993" customHeight="1" x14ac:dyDescent="0.2">
      <c r="A315" s="817"/>
      <c r="B315" s="817"/>
      <c r="C315" s="817"/>
      <c r="D315" s="817"/>
      <c r="E315" s="817"/>
      <c r="F315" s="817"/>
      <c r="G315" s="817"/>
      <c r="H315" s="817"/>
      <c r="I315" s="817"/>
      <c r="J315" s="817"/>
      <c r="K315" s="817"/>
      <c r="L315" s="817"/>
      <c r="M315" s="817"/>
      <c r="N315" s="817"/>
      <c r="O315" s="817"/>
      <c r="P315" s="817"/>
      <c r="Q315" s="817"/>
      <c r="R315" s="817"/>
      <c r="S315" s="817"/>
      <c r="T315" s="817"/>
      <c r="U315" s="817"/>
      <c r="V315" s="817"/>
      <c r="W315" s="817"/>
      <c r="X315" s="27"/>
    </row>
    <row r="316" spans="1:24" s="5" customFormat="1" ht="23.25" customHeight="1" x14ac:dyDescent="0.2">
      <c r="A316" s="850" t="s">
        <v>2322</v>
      </c>
      <c r="B316" s="850"/>
      <c r="C316" s="819" t="s">
        <v>2317</v>
      </c>
      <c r="D316" s="819"/>
      <c r="E316" s="819"/>
      <c r="F316" s="819"/>
      <c r="G316" s="819"/>
      <c r="H316" s="819"/>
      <c r="I316" s="819"/>
      <c r="J316" s="819"/>
      <c r="K316" s="819"/>
      <c r="L316" s="819"/>
      <c r="M316" s="819"/>
      <c r="N316" s="819"/>
      <c r="O316" s="819"/>
      <c r="P316" s="819"/>
      <c r="Q316" s="820">
        <f>Q314-Q318-Q320-Q322-Q324-Q326-Q328-Q330</f>
        <v>0</v>
      </c>
      <c r="R316" s="820"/>
      <c r="S316" s="820"/>
      <c r="T316" s="820"/>
      <c r="U316" s="820"/>
      <c r="V316" s="820"/>
      <c r="W316" s="820"/>
      <c r="X316" s="27"/>
    </row>
    <row r="317" spans="1:24" s="5" customFormat="1" ht="9.9499999999999993" customHeight="1" thickBot="1" x14ac:dyDescent="0.25">
      <c r="A317" s="868"/>
      <c r="B317" s="868"/>
      <c r="C317" s="868"/>
      <c r="D317" s="868"/>
      <c r="E317" s="868"/>
      <c r="F317" s="868"/>
      <c r="G317" s="868"/>
      <c r="H317" s="868"/>
      <c r="I317" s="868"/>
      <c r="J317" s="868"/>
      <c r="K317" s="868"/>
      <c r="L317" s="868"/>
      <c r="M317" s="868"/>
      <c r="N317" s="868"/>
      <c r="O317" s="868"/>
      <c r="P317" s="868"/>
      <c r="Q317" s="868"/>
      <c r="R317" s="868"/>
      <c r="S317" s="868"/>
      <c r="T317" s="868"/>
      <c r="U317" s="868"/>
      <c r="V317" s="868"/>
      <c r="W317" s="868"/>
      <c r="X317" s="27"/>
    </row>
    <row r="318" spans="1:24" s="5" customFormat="1" ht="25.15" customHeight="1" thickBot="1" x14ac:dyDescent="0.25">
      <c r="A318" s="835"/>
      <c r="B318" s="835"/>
      <c r="C318" s="46" t="s">
        <v>44</v>
      </c>
      <c r="D318" s="843" t="s">
        <v>2318</v>
      </c>
      <c r="E318" s="843"/>
      <c r="F318" s="843"/>
      <c r="G318" s="843"/>
      <c r="H318" s="843"/>
      <c r="I318" s="843"/>
      <c r="J318" s="843"/>
      <c r="K318" s="843"/>
      <c r="L318" s="843"/>
      <c r="M318" s="843"/>
      <c r="N318" s="843"/>
      <c r="O318" s="843"/>
      <c r="P318" s="843"/>
      <c r="Q318" s="820">
        <f>'100.00.045 и 100.00.058I'!$X$12</f>
        <v>0</v>
      </c>
      <c r="R318" s="820"/>
      <c r="S318" s="820"/>
      <c r="T318" s="820"/>
      <c r="U318" s="820"/>
      <c r="V318" s="820"/>
      <c r="W318" s="820"/>
      <c r="X318" s="27"/>
    </row>
    <row r="319" spans="1:24" s="5" customFormat="1" ht="6.6" customHeight="1" thickBot="1" x14ac:dyDescent="0.25">
      <c r="A319" s="835"/>
      <c r="B319" s="863"/>
      <c r="C319" s="863"/>
      <c r="D319" s="863"/>
      <c r="E319" s="863"/>
      <c r="F319" s="863"/>
      <c r="G319" s="863"/>
      <c r="H319" s="863"/>
      <c r="I319" s="863"/>
      <c r="J319" s="863"/>
      <c r="K319" s="863"/>
      <c r="L319" s="863"/>
      <c r="M319" s="863"/>
      <c r="N319" s="863"/>
      <c r="O319" s="863"/>
      <c r="P319" s="863"/>
      <c r="Q319" s="863"/>
      <c r="R319" s="863"/>
      <c r="S319" s="863"/>
      <c r="T319" s="863"/>
      <c r="U319" s="863"/>
      <c r="V319" s="863"/>
      <c r="W319" s="864"/>
      <c r="X319" s="27"/>
    </row>
    <row r="320" spans="1:24" s="5" customFormat="1" ht="24" customHeight="1" thickBot="1" x14ac:dyDescent="0.25">
      <c r="A320" s="835"/>
      <c r="B320" s="865"/>
      <c r="C320" s="566" t="s">
        <v>56</v>
      </c>
      <c r="D320" s="866" t="s">
        <v>1864</v>
      </c>
      <c r="E320" s="858"/>
      <c r="F320" s="858"/>
      <c r="G320" s="858"/>
      <c r="H320" s="858"/>
      <c r="I320" s="858"/>
      <c r="J320" s="858"/>
      <c r="K320" s="858"/>
      <c r="L320" s="858"/>
      <c r="M320" s="858"/>
      <c r="N320" s="858"/>
      <c r="O320" s="858"/>
      <c r="P320" s="858"/>
      <c r="Q320" s="859"/>
      <c r="R320" s="860"/>
      <c r="S320" s="860"/>
      <c r="T320" s="860"/>
      <c r="U320" s="860"/>
      <c r="V320" s="860"/>
      <c r="W320" s="861"/>
      <c r="X320" s="27"/>
    </row>
    <row r="321" spans="1:24" s="5" customFormat="1" ht="9.9499999999999993" customHeight="1" thickBot="1" x14ac:dyDescent="0.25">
      <c r="A321" s="817"/>
      <c r="B321" s="817"/>
      <c r="C321" s="817"/>
      <c r="D321" s="817"/>
      <c r="E321" s="817"/>
      <c r="F321" s="817"/>
      <c r="G321" s="817"/>
      <c r="H321" s="817"/>
      <c r="I321" s="817"/>
      <c r="J321" s="817"/>
      <c r="K321" s="817"/>
      <c r="L321" s="817"/>
      <c r="M321" s="817"/>
      <c r="N321" s="817"/>
      <c r="O321" s="817"/>
      <c r="P321" s="817"/>
      <c r="Q321" s="817"/>
      <c r="R321" s="817"/>
      <c r="S321" s="817"/>
      <c r="T321" s="817"/>
      <c r="U321" s="817"/>
      <c r="V321" s="817"/>
      <c r="W321" s="817"/>
      <c r="X321" s="27"/>
    </row>
    <row r="322" spans="1:24" s="5" customFormat="1" ht="21" customHeight="1" thickBot="1" x14ac:dyDescent="0.25">
      <c r="A322" s="835"/>
      <c r="B322" s="835"/>
      <c r="C322" s="46" t="s">
        <v>58</v>
      </c>
      <c r="D322" s="843" t="s">
        <v>129</v>
      </c>
      <c r="E322" s="843"/>
      <c r="F322" s="843"/>
      <c r="G322" s="843"/>
      <c r="H322" s="843"/>
      <c r="I322" s="843"/>
      <c r="J322" s="843"/>
      <c r="K322" s="843"/>
      <c r="L322" s="843"/>
      <c r="M322" s="843"/>
      <c r="N322" s="843"/>
      <c r="O322" s="843"/>
      <c r="P322" s="843"/>
      <c r="Q322" s="820">
        <f>'100.00.058III'!J16</f>
        <v>0</v>
      </c>
      <c r="R322" s="820"/>
      <c r="S322" s="820"/>
      <c r="T322" s="820"/>
      <c r="U322" s="820"/>
      <c r="V322" s="820"/>
      <c r="W322" s="820"/>
      <c r="X322" s="27"/>
    </row>
    <row r="323" spans="1:24" s="5" customFormat="1" ht="9.9499999999999993" customHeight="1" thickBot="1" x14ac:dyDescent="0.25">
      <c r="A323" s="817"/>
      <c r="B323" s="817"/>
      <c r="C323" s="817"/>
      <c r="D323" s="817"/>
      <c r="E323" s="817"/>
      <c r="F323" s="817"/>
      <c r="G323" s="817"/>
      <c r="H323" s="817"/>
      <c r="I323" s="817"/>
      <c r="J323" s="817"/>
      <c r="K323" s="817"/>
      <c r="L323" s="817"/>
      <c r="M323" s="817"/>
      <c r="N323" s="817"/>
      <c r="O323" s="817"/>
      <c r="P323" s="817"/>
      <c r="Q323" s="817"/>
      <c r="R323" s="817"/>
      <c r="S323" s="817"/>
      <c r="T323" s="817"/>
      <c r="U323" s="817"/>
      <c r="V323" s="817"/>
      <c r="W323" s="817"/>
      <c r="X323" s="27"/>
    </row>
    <row r="324" spans="1:24" s="5" customFormat="1" ht="26.25" customHeight="1" thickBot="1" x14ac:dyDescent="0.25">
      <c r="A324" s="835"/>
      <c r="B324" s="835"/>
      <c r="C324" s="46" t="s">
        <v>76</v>
      </c>
      <c r="D324" s="843" t="s">
        <v>130</v>
      </c>
      <c r="E324" s="843"/>
      <c r="F324" s="843"/>
      <c r="G324" s="843"/>
      <c r="H324" s="843"/>
      <c r="I324" s="843"/>
      <c r="J324" s="843"/>
      <c r="K324" s="843"/>
      <c r="L324" s="843"/>
      <c r="M324" s="843"/>
      <c r="N324" s="843"/>
      <c r="O324" s="843"/>
      <c r="P324" s="843"/>
      <c r="Q324" s="820">
        <f>'100.00.058IV-V'!Z14</f>
        <v>0</v>
      </c>
      <c r="R324" s="820"/>
      <c r="S324" s="820"/>
      <c r="T324" s="820"/>
      <c r="U324" s="820"/>
      <c r="V324" s="820"/>
      <c r="W324" s="820"/>
      <c r="X324" s="27"/>
    </row>
    <row r="325" spans="1:24" s="5" customFormat="1" ht="9.9499999999999993" customHeight="1" thickBot="1" x14ac:dyDescent="0.25">
      <c r="A325" s="817"/>
      <c r="B325" s="817"/>
      <c r="C325" s="817"/>
      <c r="D325" s="817"/>
      <c r="E325" s="817"/>
      <c r="F325" s="817"/>
      <c r="G325" s="817"/>
      <c r="H325" s="817"/>
      <c r="I325" s="817"/>
      <c r="J325" s="817"/>
      <c r="K325" s="817"/>
      <c r="L325" s="817"/>
      <c r="M325" s="817"/>
      <c r="N325" s="817"/>
      <c r="O325" s="817"/>
      <c r="P325" s="817"/>
      <c r="Q325" s="817"/>
      <c r="R325" s="817"/>
      <c r="S325" s="817"/>
      <c r="T325" s="817"/>
      <c r="U325" s="817"/>
      <c r="V325" s="817"/>
      <c r="W325" s="817"/>
      <c r="X325" s="27"/>
    </row>
    <row r="326" spans="1:24" s="5" customFormat="1" ht="26.25" customHeight="1" thickBot="1" x14ac:dyDescent="0.25">
      <c r="A326" s="835"/>
      <c r="B326" s="835"/>
      <c r="C326" s="46" t="s">
        <v>78</v>
      </c>
      <c r="D326" s="843" t="s">
        <v>131</v>
      </c>
      <c r="E326" s="843"/>
      <c r="F326" s="843"/>
      <c r="G326" s="843"/>
      <c r="H326" s="843"/>
      <c r="I326" s="843"/>
      <c r="J326" s="843"/>
      <c r="K326" s="843"/>
      <c r="L326" s="843"/>
      <c r="M326" s="843"/>
      <c r="N326" s="843"/>
      <c r="O326" s="843"/>
      <c r="P326" s="843"/>
      <c r="Q326" s="820">
        <f>'100.00.058IV-V'!AA14</f>
        <v>0</v>
      </c>
      <c r="R326" s="820"/>
      <c r="S326" s="820"/>
      <c r="T326" s="820"/>
      <c r="U326" s="820"/>
      <c r="V326" s="820"/>
      <c r="W326" s="820"/>
      <c r="X326" s="27"/>
    </row>
    <row r="327" spans="1:24" s="5" customFormat="1" ht="9.9499999999999993" customHeight="1" thickBot="1" x14ac:dyDescent="0.25">
      <c r="A327" s="835"/>
      <c r="B327" s="835"/>
      <c r="C327" s="835"/>
      <c r="D327" s="835"/>
      <c r="E327" s="835"/>
      <c r="F327" s="835"/>
      <c r="G327" s="835"/>
      <c r="H327" s="835"/>
      <c r="I327" s="835"/>
      <c r="J327" s="835"/>
      <c r="K327" s="835"/>
      <c r="L327" s="835"/>
      <c r="M327" s="835"/>
      <c r="N327" s="835"/>
      <c r="O327" s="835"/>
      <c r="P327" s="835"/>
      <c r="Q327" s="862"/>
      <c r="R327" s="862"/>
      <c r="S327" s="862"/>
      <c r="T327" s="862"/>
      <c r="U327" s="862"/>
      <c r="V327" s="862"/>
      <c r="W327" s="862"/>
      <c r="X327" s="27"/>
    </row>
    <row r="328" spans="1:24" s="5" customFormat="1" ht="24.75" customHeight="1" thickBot="1" x14ac:dyDescent="0.25">
      <c r="A328" s="835"/>
      <c r="B328" s="835"/>
      <c r="C328" s="46" t="s">
        <v>80</v>
      </c>
      <c r="D328" s="843" t="s">
        <v>1865</v>
      </c>
      <c r="E328" s="843"/>
      <c r="F328" s="843"/>
      <c r="G328" s="843"/>
      <c r="H328" s="843"/>
      <c r="I328" s="843"/>
      <c r="J328" s="843"/>
      <c r="K328" s="843"/>
      <c r="L328" s="843"/>
      <c r="M328" s="843"/>
      <c r="N328" s="843"/>
      <c r="O328" s="843"/>
      <c r="P328" s="843"/>
      <c r="Q328" s="820"/>
      <c r="R328" s="820"/>
      <c r="S328" s="820"/>
      <c r="T328" s="820"/>
      <c r="U328" s="820"/>
      <c r="V328" s="820"/>
      <c r="W328" s="820"/>
      <c r="X328" s="27"/>
    </row>
    <row r="329" spans="1:24" s="5" customFormat="1" ht="9" customHeight="1" thickBot="1" x14ac:dyDescent="0.25">
      <c r="A329" s="835"/>
      <c r="B329" s="854"/>
      <c r="C329" s="854"/>
      <c r="D329" s="854"/>
      <c r="E329" s="854"/>
      <c r="F329" s="854"/>
      <c r="G329" s="854"/>
      <c r="H329" s="854"/>
      <c r="I329" s="854"/>
      <c r="J329" s="854"/>
      <c r="K329" s="854"/>
      <c r="L329" s="854"/>
      <c r="M329" s="854"/>
      <c r="N329" s="854"/>
      <c r="O329" s="854"/>
      <c r="P329" s="854"/>
      <c r="Q329" s="854"/>
      <c r="R329" s="854"/>
      <c r="S329" s="854"/>
      <c r="T329" s="854"/>
      <c r="U329" s="854"/>
      <c r="V329" s="854"/>
      <c r="W329" s="855"/>
      <c r="X329" s="27"/>
    </row>
    <row r="330" spans="1:24" s="5" customFormat="1" ht="60.6" customHeight="1" thickBot="1" x14ac:dyDescent="0.25">
      <c r="A330" s="835"/>
      <c r="B330" s="856"/>
      <c r="C330" s="565" t="s">
        <v>82</v>
      </c>
      <c r="D330" s="857" t="s">
        <v>2319</v>
      </c>
      <c r="E330" s="858"/>
      <c r="F330" s="858"/>
      <c r="G330" s="858"/>
      <c r="H330" s="858"/>
      <c r="I330" s="858"/>
      <c r="J330" s="858"/>
      <c r="K330" s="858"/>
      <c r="L330" s="858"/>
      <c r="M330" s="858"/>
      <c r="N330" s="858"/>
      <c r="O330" s="858"/>
      <c r="P330" s="858"/>
      <c r="Q330" s="859"/>
      <c r="R330" s="860"/>
      <c r="S330" s="860"/>
      <c r="T330" s="860"/>
      <c r="U330" s="860"/>
      <c r="V330" s="860"/>
      <c r="W330" s="861"/>
      <c r="X330" s="27"/>
    </row>
    <row r="331" spans="1:24" s="5" customFormat="1" ht="9.9499999999999993" customHeight="1" x14ac:dyDescent="0.2">
      <c r="A331" s="835"/>
      <c r="B331" s="835"/>
      <c r="C331" s="835"/>
      <c r="D331" s="835"/>
      <c r="E331" s="835"/>
      <c r="F331" s="835"/>
      <c r="G331" s="835"/>
      <c r="H331" s="835"/>
      <c r="I331" s="835"/>
      <c r="J331" s="835"/>
      <c r="K331" s="835"/>
      <c r="L331" s="835"/>
      <c r="M331" s="835"/>
      <c r="N331" s="835"/>
      <c r="O331" s="835"/>
      <c r="P331" s="835"/>
      <c r="Q331" s="852"/>
      <c r="R331" s="852"/>
      <c r="S331" s="852"/>
      <c r="T331" s="852"/>
      <c r="U331" s="852"/>
      <c r="V331" s="852"/>
      <c r="W331" s="852"/>
      <c r="X331" s="27"/>
    </row>
    <row r="332" spans="1:24" s="27" customFormat="1" ht="26.45" customHeight="1" x14ac:dyDescent="0.2">
      <c r="A332" s="850" t="s">
        <v>2320</v>
      </c>
      <c r="B332" s="850"/>
      <c r="C332" s="819" t="s">
        <v>2321</v>
      </c>
      <c r="D332" s="819"/>
      <c r="E332" s="819"/>
      <c r="F332" s="819"/>
      <c r="G332" s="819"/>
      <c r="H332" s="819"/>
      <c r="I332" s="819"/>
      <c r="J332" s="819"/>
      <c r="K332" s="819"/>
      <c r="L332" s="819"/>
      <c r="M332" s="819"/>
      <c r="N332" s="819"/>
      <c r="O332" s="819"/>
      <c r="P332" s="819"/>
      <c r="Q332" s="820">
        <f>Q316-Q334</f>
        <v>0</v>
      </c>
      <c r="R332" s="820"/>
      <c r="S332" s="820"/>
      <c r="T332" s="820"/>
      <c r="U332" s="820"/>
      <c r="V332" s="820"/>
      <c r="W332" s="820"/>
    </row>
    <row r="333" spans="1:24" s="5" customFormat="1" ht="9.9499999999999993" customHeight="1" x14ac:dyDescent="0.2">
      <c r="A333" s="835"/>
      <c r="B333" s="835"/>
      <c r="C333" s="835"/>
      <c r="D333" s="835"/>
      <c r="E333" s="835"/>
      <c r="F333" s="835"/>
      <c r="G333" s="835"/>
      <c r="H333" s="835"/>
      <c r="I333" s="835"/>
      <c r="J333" s="835"/>
      <c r="K333" s="835"/>
      <c r="L333" s="835"/>
      <c r="M333" s="835"/>
      <c r="N333" s="835"/>
      <c r="O333" s="835"/>
      <c r="P333" s="835"/>
      <c r="Q333" s="852"/>
      <c r="R333" s="852"/>
      <c r="S333" s="852"/>
      <c r="T333" s="852"/>
      <c r="U333" s="852"/>
      <c r="V333" s="852"/>
      <c r="W333" s="852"/>
      <c r="X333" s="27"/>
    </row>
    <row r="334" spans="1:24" s="5" customFormat="1" ht="24" customHeight="1" thickBot="1" x14ac:dyDescent="0.25">
      <c r="A334" s="835"/>
      <c r="B334" s="835"/>
      <c r="C334" s="47" t="s">
        <v>44</v>
      </c>
      <c r="D334" s="843" t="s">
        <v>133</v>
      </c>
      <c r="E334" s="843"/>
      <c r="F334" s="843"/>
      <c r="G334" s="843"/>
      <c r="H334" s="843"/>
      <c r="I334" s="843"/>
      <c r="J334" s="843"/>
      <c r="K334" s="843"/>
      <c r="L334" s="843"/>
      <c r="M334" s="843"/>
      <c r="N334" s="843"/>
      <c r="O334" s="843"/>
      <c r="P334" s="843"/>
      <c r="Q334" s="820"/>
      <c r="R334" s="820"/>
      <c r="S334" s="820"/>
      <c r="T334" s="820"/>
      <c r="U334" s="820"/>
      <c r="V334" s="820"/>
      <c r="W334" s="820"/>
      <c r="X334" s="27"/>
    </row>
    <row r="335" spans="1:24" s="5" customFormat="1" ht="9.9499999999999993" customHeight="1" x14ac:dyDescent="0.2">
      <c r="A335" s="835"/>
      <c r="B335" s="835"/>
      <c r="C335" s="835"/>
      <c r="D335" s="835"/>
      <c r="E335" s="835"/>
      <c r="F335" s="835"/>
      <c r="G335" s="835"/>
      <c r="H335" s="835"/>
      <c r="I335" s="835"/>
      <c r="J335" s="835"/>
      <c r="K335" s="835"/>
      <c r="L335" s="835"/>
      <c r="M335" s="835"/>
      <c r="N335" s="835"/>
      <c r="O335" s="835"/>
      <c r="P335" s="835"/>
      <c r="Q335" s="853"/>
      <c r="R335" s="853"/>
      <c r="S335" s="853"/>
      <c r="T335" s="853"/>
      <c r="U335" s="853"/>
      <c r="V335" s="853"/>
      <c r="W335" s="853"/>
      <c r="X335" s="27"/>
    </row>
    <row r="336" spans="1:24" s="5" customFormat="1" ht="36" customHeight="1" x14ac:dyDescent="0.2">
      <c r="A336" s="850" t="s">
        <v>2323</v>
      </c>
      <c r="B336" s="850"/>
      <c r="C336" s="819" t="s">
        <v>1867</v>
      </c>
      <c r="D336" s="819"/>
      <c r="E336" s="819"/>
      <c r="F336" s="819"/>
      <c r="G336" s="819"/>
      <c r="H336" s="819"/>
      <c r="I336" s="819"/>
      <c r="J336" s="819"/>
      <c r="K336" s="819"/>
      <c r="L336" s="819"/>
      <c r="M336" s="819"/>
      <c r="N336" s="819"/>
      <c r="O336" s="819"/>
      <c r="P336" s="819"/>
      <c r="Q336" s="820"/>
      <c r="R336" s="820"/>
      <c r="S336" s="820"/>
      <c r="T336" s="820"/>
      <c r="U336" s="820"/>
      <c r="V336" s="820"/>
      <c r="W336" s="820"/>
      <c r="X336" s="27"/>
    </row>
    <row r="337" spans="1:24" s="5" customFormat="1" ht="9.9499999999999993" customHeight="1" x14ac:dyDescent="0.2">
      <c r="A337" s="817"/>
      <c r="B337" s="817"/>
      <c r="C337" s="817"/>
      <c r="D337" s="817"/>
      <c r="E337" s="817"/>
      <c r="F337" s="817"/>
      <c r="G337" s="817"/>
      <c r="H337" s="817"/>
      <c r="I337" s="817"/>
      <c r="J337" s="817"/>
      <c r="K337" s="817"/>
      <c r="L337" s="817"/>
      <c r="M337" s="817"/>
      <c r="N337" s="817"/>
      <c r="O337" s="817"/>
      <c r="P337" s="817"/>
      <c r="Q337" s="817"/>
      <c r="R337" s="817"/>
      <c r="S337" s="817"/>
      <c r="T337" s="817"/>
      <c r="U337" s="817"/>
      <c r="V337" s="817"/>
      <c r="W337" s="817"/>
      <c r="X337" s="27"/>
    </row>
    <row r="338" spans="1:24" s="5" customFormat="1" ht="18" customHeight="1" x14ac:dyDescent="0.2">
      <c r="A338" s="850" t="s">
        <v>2324</v>
      </c>
      <c r="B338" s="850"/>
      <c r="C338" s="851" t="s">
        <v>136</v>
      </c>
      <c r="D338" s="851"/>
      <c r="E338" s="851"/>
      <c r="F338" s="851"/>
      <c r="G338" s="851"/>
      <c r="H338" s="851"/>
      <c r="I338" s="851"/>
      <c r="J338" s="851"/>
      <c r="K338" s="851"/>
      <c r="L338" s="851"/>
      <c r="M338" s="851"/>
      <c r="N338" s="851"/>
      <c r="O338" s="851"/>
      <c r="P338" s="851"/>
      <c r="Q338" s="820"/>
      <c r="R338" s="820"/>
      <c r="S338" s="820"/>
      <c r="T338" s="820"/>
      <c r="U338" s="820"/>
      <c r="V338" s="820"/>
      <c r="W338" s="820"/>
      <c r="X338" s="27"/>
    </row>
    <row r="339" spans="1:24" s="5" customFormat="1" ht="9.9499999999999993" customHeight="1" thickBot="1" x14ac:dyDescent="0.25">
      <c r="A339" s="817"/>
      <c r="B339" s="817"/>
      <c r="C339" s="817"/>
      <c r="D339" s="817"/>
      <c r="E339" s="817"/>
      <c r="F339" s="817"/>
      <c r="G339" s="817"/>
      <c r="H339" s="817"/>
      <c r="I339" s="817"/>
      <c r="J339" s="817"/>
      <c r="K339" s="817"/>
      <c r="L339" s="817"/>
      <c r="M339" s="817"/>
      <c r="N339" s="817"/>
      <c r="O339" s="817"/>
      <c r="P339" s="817"/>
      <c r="Q339" s="817"/>
      <c r="R339" s="817"/>
      <c r="S339" s="817"/>
      <c r="T339" s="817"/>
      <c r="U339" s="817"/>
      <c r="V339" s="817"/>
      <c r="W339" s="817"/>
      <c r="X339" s="27"/>
    </row>
    <row r="340" spans="1:24" s="5" customFormat="1" ht="14.45" customHeight="1" thickBot="1" x14ac:dyDescent="0.25">
      <c r="A340" s="835"/>
      <c r="B340" s="835"/>
      <c r="C340" s="46" t="s">
        <v>44</v>
      </c>
      <c r="D340" s="843" t="s">
        <v>1869</v>
      </c>
      <c r="E340" s="843"/>
      <c r="F340" s="843"/>
      <c r="G340" s="843"/>
      <c r="H340" s="843"/>
      <c r="I340" s="843"/>
      <c r="J340" s="843"/>
      <c r="K340" s="843"/>
      <c r="L340" s="843"/>
      <c r="M340" s="843"/>
      <c r="N340" s="843"/>
      <c r="O340" s="843"/>
      <c r="P340" s="843"/>
      <c r="Q340" s="820"/>
      <c r="R340" s="820"/>
      <c r="S340" s="820"/>
      <c r="T340" s="820"/>
      <c r="U340" s="820"/>
      <c r="V340" s="820"/>
      <c r="W340" s="820"/>
      <c r="X340" s="27"/>
    </row>
    <row r="341" spans="1:24" s="5" customFormat="1" ht="12.75" customHeight="1" thickBot="1" x14ac:dyDescent="0.25">
      <c r="A341" s="817"/>
      <c r="B341" s="817"/>
      <c r="C341" s="817"/>
      <c r="D341" s="817"/>
      <c r="E341" s="817"/>
      <c r="F341" s="817"/>
      <c r="G341" s="817"/>
      <c r="H341" s="817"/>
      <c r="I341" s="817"/>
      <c r="J341" s="817"/>
      <c r="K341" s="817"/>
      <c r="L341" s="817"/>
      <c r="M341" s="817"/>
      <c r="N341" s="817"/>
      <c r="O341" s="817"/>
      <c r="P341" s="817"/>
      <c r="Q341" s="817"/>
      <c r="R341" s="817"/>
      <c r="S341" s="817"/>
      <c r="T341" s="817"/>
      <c r="U341" s="817"/>
      <c r="V341" s="817"/>
      <c r="W341" s="817"/>
      <c r="X341" s="27"/>
    </row>
    <row r="342" spans="1:24" s="5" customFormat="1" ht="20.45" customHeight="1" thickBot="1" x14ac:dyDescent="0.25">
      <c r="A342" s="835"/>
      <c r="B342" s="835"/>
      <c r="C342" s="839" t="s">
        <v>56</v>
      </c>
      <c r="D342" s="840" t="s">
        <v>137</v>
      </c>
      <c r="E342" s="840"/>
      <c r="F342" s="841"/>
      <c r="G342" s="841"/>
      <c r="H342" s="842" t="s">
        <v>2325</v>
      </c>
      <c r="I342" s="842"/>
      <c r="J342" s="842"/>
      <c r="K342" s="842"/>
      <c r="L342" s="842"/>
      <c r="M342" s="842"/>
      <c r="N342" s="842"/>
      <c r="O342" s="842"/>
      <c r="P342" s="842"/>
      <c r="Q342" s="844"/>
      <c r="R342" s="845"/>
      <c r="S342" s="845"/>
      <c r="T342" s="845"/>
      <c r="U342" s="845"/>
      <c r="V342" s="845"/>
      <c r="W342" s="846"/>
      <c r="X342" s="27"/>
    </row>
    <row r="343" spans="1:24" s="5" customFormat="1" ht="15" customHeight="1" thickBot="1" x14ac:dyDescent="0.25">
      <c r="A343" s="835"/>
      <c r="B343" s="835"/>
      <c r="C343" s="839"/>
      <c r="D343" s="843" t="s">
        <v>138</v>
      </c>
      <c r="E343" s="843"/>
      <c r="F343" s="843"/>
      <c r="G343" s="843"/>
      <c r="H343" s="843"/>
      <c r="I343" s="843"/>
      <c r="J343" s="843"/>
      <c r="K343" s="843"/>
      <c r="L343" s="843"/>
      <c r="M343" s="843"/>
      <c r="N343" s="843"/>
      <c r="O343" s="843"/>
      <c r="P343" s="843"/>
      <c r="Q343" s="847"/>
      <c r="R343" s="848"/>
      <c r="S343" s="848"/>
      <c r="T343" s="848"/>
      <c r="U343" s="848"/>
      <c r="V343" s="848"/>
      <c r="W343" s="849"/>
      <c r="X343" s="27"/>
    </row>
    <row r="344" spans="1:24" s="5" customFormat="1" ht="9.9499999999999993" customHeight="1" thickBot="1" x14ac:dyDescent="0.25">
      <c r="A344" s="817"/>
      <c r="B344" s="817"/>
      <c r="C344" s="817"/>
      <c r="D344" s="817"/>
      <c r="E344" s="817"/>
      <c r="F344" s="817"/>
      <c r="G344" s="817"/>
      <c r="H344" s="817"/>
      <c r="I344" s="817"/>
      <c r="J344" s="817"/>
      <c r="K344" s="817"/>
      <c r="L344" s="817"/>
      <c r="M344" s="817"/>
      <c r="N344" s="817"/>
      <c r="O344" s="817"/>
      <c r="P344" s="817"/>
      <c r="Q344" s="817"/>
      <c r="R344" s="817"/>
      <c r="S344" s="817"/>
      <c r="T344" s="817"/>
      <c r="U344" s="817"/>
      <c r="V344" s="817"/>
      <c r="W344" s="817"/>
      <c r="X344" s="27"/>
    </row>
    <row r="345" spans="1:24" s="5" customFormat="1" ht="22.9" customHeight="1" thickBot="1" x14ac:dyDescent="0.25">
      <c r="A345" s="835"/>
      <c r="B345" s="835"/>
      <c r="C345" s="46" t="s">
        <v>58</v>
      </c>
      <c r="D345" s="836" t="s">
        <v>139</v>
      </c>
      <c r="E345" s="836"/>
      <c r="F345" s="836"/>
      <c r="G345" s="836"/>
      <c r="H345" s="836"/>
      <c r="I345" s="836"/>
      <c r="J345" s="836"/>
      <c r="K345" s="836"/>
      <c r="L345" s="836"/>
      <c r="M345" s="836"/>
      <c r="N345" s="836"/>
      <c r="O345" s="836"/>
      <c r="P345" s="836"/>
      <c r="Q345" s="836"/>
      <c r="R345" s="836"/>
      <c r="S345" s="836"/>
      <c r="T345" s="836"/>
      <c r="U345" s="837"/>
      <c r="V345" s="837"/>
      <c r="W345" s="837"/>
      <c r="X345" s="27"/>
    </row>
    <row r="346" spans="1:24" s="5" customFormat="1" ht="9.9499999999999993" customHeight="1" thickBot="1" x14ac:dyDescent="0.25">
      <c r="A346" s="817"/>
      <c r="B346" s="817"/>
      <c r="C346" s="817"/>
      <c r="D346" s="817"/>
      <c r="E346" s="817"/>
      <c r="F346" s="817"/>
      <c r="G346" s="817"/>
      <c r="H346" s="817"/>
      <c r="I346" s="817"/>
      <c r="J346" s="817"/>
      <c r="K346" s="817"/>
      <c r="L346" s="817"/>
      <c r="M346" s="817"/>
      <c r="N346" s="817"/>
      <c r="O346" s="817"/>
      <c r="P346" s="817"/>
      <c r="Q346" s="817"/>
      <c r="R346" s="817"/>
      <c r="S346" s="817"/>
      <c r="T346" s="817"/>
      <c r="U346" s="817"/>
      <c r="V346" s="817"/>
      <c r="W346" s="817"/>
      <c r="X346" s="27"/>
    </row>
    <row r="347" spans="1:24" s="5" customFormat="1" ht="18" customHeight="1" thickBot="1" x14ac:dyDescent="0.25">
      <c r="A347" s="835"/>
      <c r="B347" s="835"/>
      <c r="C347" s="46" t="s">
        <v>76</v>
      </c>
      <c r="D347" s="838" t="s">
        <v>140</v>
      </c>
      <c r="E347" s="838"/>
      <c r="F347" s="838"/>
      <c r="G347" s="838"/>
      <c r="H347" s="838"/>
      <c r="I347" s="838"/>
      <c r="J347" s="838"/>
      <c r="K347" s="838"/>
      <c r="L347" s="838"/>
      <c r="M347" s="838"/>
      <c r="N347" s="838"/>
      <c r="O347" s="838"/>
      <c r="P347" s="838"/>
      <c r="Q347" s="820"/>
      <c r="R347" s="820"/>
      <c r="S347" s="820"/>
      <c r="T347" s="820"/>
      <c r="U347" s="820"/>
      <c r="V347" s="820"/>
      <c r="W347" s="820"/>
      <c r="X347" s="27"/>
    </row>
    <row r="348" spans="1:24" s="5" customFormat="1" ht="9.9499999999999993" customHeight="1" x14ac:dyDescent="0.2">
      <c r="A348" s="817"/>
      <c r="B348" s="817"/>
      <c r="C348" s="817"/>
      <c r="D348" s="817"/>
      <c r="E348" s="817"/>
      <c r="F348" s="817"/>
      <c r="G348" s="817"/>
      <c r="H348" s="817"/>
      <c r="I348" s="817"/>
      <c r="J348" s="817"/>
      <c r="K348" s="817"/>
      <c r="L348" s="817"/>
      <c r="M348" s="817"/>
      <c r="N348" s="817"/>
      <c r="O348" s="817"/>
      <c r="P348" s="817"/>
      <c r="Q348" s="817"/>
      <c r="R348" s="817"/>
      <c r="S348" s="817"/>
      <c r="T348" s="817"/>
      <c r="U348" s="817"/>
      <c r="V348" s="817"/>
      <c r="W348" s="817"/>
      <c r="X348" s="27"/>
    </row>
    <row r="349" spans="1:24" s="5" customFormat="1" ht="9.9499999999999993" customHeight="1" x14ac:dyDescent="0.2">
      <c r="A349" s="817"/>
      <c r="B349" s="817"/>
      <c r="C349" s="817"/>
      <c r="D349" s="817"/>
      <c r="E349" s="817"/>
      <c r="F349" s="817"/>
      <c r="G349" s="817"/>
      <c r="H349" s="817"/>
      <c r="I349" s="817"/>
      <c r="J349" s="817"/>
      <c r="K349" s="817"/>
      <c r="L349" s="817"/>
      <c r="M349" s="817"/>
      <c r="N349" s="817"/>
      <c r="O349" s="817"/>
      <c r="P349" s="817"/>
      <c r="Q349" s="817"/>
      <c r="R349" s="817"/>
      <c r="S349" s="817"/>
      <c r="T349" s="817"/>
      <c r="U349" s="817"/>
      <c r="V349" s="817"/>
      <c r="W349" s="817"/>
      <c r="X349" s="27"/>
    </row>
    <row r="350" spans="1:24" ht="9.9499999999999993" customHeight="1" x14ac:dyDescent="0.2">
      <c r="A350" s="817"/>
      <c r="B350" s="817"/>
      <c r="C350" s="817"/>
      <c r="D350" s="817"/>
      <c r="E350" s="817"/>
      <c r="F350" s="817"/>
      <c r="G350" s="817"/>
      <c r="H350" s="817"/>
      <c r="I350" s="817"/>
      <c r="J350" s="817"/>
      <c r="K350" s="817"/>
      <c r="L350" s="817"/>
      <c r="M350" s="817"/>
      <c r="N350" s="817"/>
      <c r="O350" s="817"/>
      <c r="P350" s="817"/>
      <c r="Q350" s="817"/>
      <c r="R350" s="817"/>
      <c r="S350" s="817"/>
      <c r="T350" s="817"/>
      <c r="U350" s="817"/>
      <c r="V350" s="817"/>
      <c r="W350" s="817"/>
      <c r="X350" s="26"/>
    </row>
    <row r="351" spans="1:24" ht="30" customHeight="1" x14ac:dyDescent="0.2">
      <c r="A351" s="818" t="s">
        <v>2326</v>
      </c>
      <c r="B351" s="818"/>
      <c r="C351" s="819" t="s">
        <v>2327</v>
      </c>
      <c r="D351" s="819"/>
      <c r="E351" s="819"/>
      <c r="F351" s="819"/>
      <c r="G351" s="819"/>
      <c r="H351" s="819"/>
      <c r="I351" s="819"/>
      <c r="J351" s="819"/>
      <c r="K351" s="819"/>
      <c r="L351" s="819"/>
      <c r="M351" s="819"/>
      <c r="N351" s="819"/>
      <c r="O351" s="819"/>
      <c r="P351" s="819"/>
      <c r="Q351" s="820">
        <f>Q332+Q340</f>
        <v>0</v>
      </c>
      <c r="R351" s="820"/>
      <c r="S351" s="820"/>
      <c r="T351" s="820"/>
      <c r="U351" s="820"/>
      <c r="V351" s="820"/>
      <c r="W351" s="820"/>
      <c r="X351" s="26"/>
    </row>
    <row r="352" spans="1:24" ht="15.6" customHeight="1" x14ac:dyDescent="0.2">
      <c r="A352" s="804"/>
      <c r="B352" s="804"/>
      <c r="C352" s="804"/>
      <c r="D352" s="804"/>
      <c r="E352" s="804"/>
      <c r="F352" s="804"/>
      <c r="G352" s="804"/>
      <c r="H352" s="804"/>
      <c r="I352" s="804"/>
      <c r="J352" s="804"/>
      <c r="K352" s="804"/>
      <c r="L352" s="804"/>
      <c r="M352" s="804"/>
      <c r="N352" s="804"/>
      <c r="O352" s="804"/>
      <c r="P352" s="804"/>
      <c r="Q352" s="804"/>
      <c r="R352" s="804"/>
      <c r="S352" s="804"/>
      <c r="T352" s="804"/>
      <c r="U352" s="804"/>
      <c r="V352" s="804"/>
      <c r="W352" s="804"/>
      <c r="X352" s="26"/>
    </row>
    <row r="353" spans="1:24" ht="12.75" customHeight="1" thickBot="1" x14ac:dyDescent="0.25">
      <c r="A353" s="804"/>
      <c r="B353" s="804"/>
      <c r="C353" s="804"/>
      <c r="D353" s="804"/>
      <c r="E353" s="804"/>
      <c r="F353" s="804"/>
      <c r="G353" s="804"/>
      <c r="H353" s="804"/>
      <c r="I353" s="804"/>
      <c r="J353" s="804"/>
      <c r="K353" s="804"/>
      <c r="L353" s="804"/>
      <c r="M353" s="804"/>
      <c r="N353" s="804"/>
      <c r="O353" s="804"/>
      <c r="P353" s="804"/>
      <c r="Q353" s="804"/>
      <c r="R353" s="804"/>
      <c r="S353" s="804"/>
      <c r="T353" s="804"/>
      <c r="U353" s="804"/>
      <c r="V353" s="804"/>
      <c r="W353" s="804"/>
      <c r="X353" s="26"/>
    </row>
    <row r="354" spans="1:24" ht="19.149999999999999" customHeight="1" thickBot="1" x14ac:dyDescent="0.25">
      <c r="A354" s="821" t="s">
        <v>2328</v>
      </c>
      <c r="B354" s="822"/>
      <c r="C354" s="822"/>
      <c r="D354" s="822"/>
      <c r="E354" s="822"/>
      <c r="F354" s="822"/>
      <c r="G354" s="822"/>
      <c r="H354" s="822"/>
      <c r="I354" s="822"/>
      <c r="J354" s="822"/>
      <c r="K354" s="822"/>
      <c r="L354" s="822"/>
      <c r="M354" s="822"/>
      <c r="N354" s="822"/>
      <c r="O354" s="822"/>
      <c r="P354" s="822"/>
      <c r="Q354" s="822"/>
      <c r="R354" s="822"/>
      <c r="S354" s="822"/>
      <c r="T354" s="822"/>
      <c r="U354" s="822"/>
      <c r="V354" s="822"/>
      <c r="W354" s="823"/>
      <c r="X354" s="26"/>
    </row>
    <row r="355" spans="1:24" ht="12" customHeight="1" thickBot="1" x14ac:dyDescent="0.25">
      <c r="A355" s="824" t="s">
        <v>142</v>
      </c>
      <c r="B355" s="824"/>
      <c r="C355" s="824"/>
      <c r="D355" s="824"/>
      <c r="E355" s="824"/>
      <c r="F355" s="824"/>
      <c r="G355" s="824"/>
      <c r="H355" s="824"/>
      <c r="I355" s="824"/>
      <c r="J355" s="824"/>
      <c r="K355" s="824"/>
      <c r="L355" s="824"/>
      <c r="M355" s="824"/>
      <c r="N355" s="824"/>
      <c r="O355" s="824"/>
      <c r="P355" s="824"/>
      <c r="Q355" s="824"/>
      <c r="R355" s="824"/>
      <c r="S355" s="824"/>
      <c r="T355" s="824"/>
      <c r="U355" s="824"/>
      <c r="V355" s="824"/>
      <c r="W355" s="824"/>
      <c r="X355" s="26"/>
    </row>
    <row r="356" spans="1:24" ht="12" customHeight="1" x14ac:dyDescent="0.2">
      <c r="A356" s="824"/>
      <c r="B356" s="824"/>
      <c r="C356" s="824"/>
      <c r="D356" s="824"/>
      <c r="E356" s="824"/>
      <c r="F356" s="824"/>
      <c r="G356" s="824"/>
      <c r="H356" s="824"/>
      <c r="I356" s="824"/>
      <c r="J356" s="824"/>
      <c r="K356" s="824"/>
      <c r="L356" s="824"/>
      <c r="M356" s="824"/>
      <c r="N356" s="824"/>
      <c r="O356" s="824"/>
      <c r="P356" s="824"/>
      <c r="Q356" s="824"/>
      <c r="R356" s="824"/>
      <c r="S356" s="824"/>
      <c r="T356" s="824"/>
      <c r="U356" s="824"/>
      <c r="V356" s="824"/>
      <c r="W356" s="824"/>
      <c r="X356" s="26"/>
    </row>
    <row r="357" spans="1:24" ht="20.25" customHeight="1" x14ac:dyDescent="0.2">
      <c r="A357" s="825" t="s">
        <v>143</v>
      </c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16"/>
      <c r="R357" s="16"/>
      <c r="S357" s="16"/>
      <c r="T357" s="16"/>
      <c r="U357" s="16"/>
      <c r="V357" s="16"/>
      <c r="W357" s="49"/>
      <c r="X357" s="26"/>
    </row>
    <row r="358" spans="1:24" ht="23.25" customHeight="1" x14ac:dyDescent="0.2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6"/>
      <c r="R358" s="826"/>
      <c r="S358" s="826"/>
      <c r="T358" s="826"/>
      <c r="U358" s="826"/>
      <c r="V358" s="827"/>
      <c r="W358" s="827"/>
      <c r="X358" s="26"/>
    </row>
    <row r="359" spans="1:24" ht="14.25" customHeight="1" x14ac:dyDescent="0.2">
      <c r="A359" s="50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401"/>
      <c r="Q359" s="52"/>
      <c r="R359" s="52"/>
      <c r="S359" s="52"/>
      <c r="T359" s="52"/>
      <c r="U359" s="52"/>
      <c r="V359" s="828"/>
      <c r="W359" s="828"/>
      <c r="X359" s="26"/>
    </row>
    <row r="360" spans="1:24" ht="22.15" customHeight="1" x14ac:dyDescent="0.2">
      <c r="A360" s="829" t="s">
        <v>144</v>
      </c>
      <c r="B360" s="829"/>
      <c r="C360" s="829"/>
      <c r="D360" s="830"/>
      <c r="E360" s="830"/>
      <c r="F360" s="830"/>
      <c r="G360" s="830"/>
      <c r="H360" s="831"/>
      <c r="I360" s="832" t="s">
        <v>1799</v>
      </c>
      <c r="J360" s="832"/>
      <c r="K360" s="832"/>
      <c r="L360" s="814"/>
      <c r="M360" s="814"/>
      <c r="N360" s="814"/>
      <c r="O360" s="833"/>
      <c r="P360" s="834"/>
      <c r="Q360" s="52"/>
      <c r="R360" s="52"/>
      <c r="S360" s="52"/>
      <c r="T360" s="52"/>
      <c r="U360" s="52"/>
      <c r="V360" s="828"/>
      <c r="W360" s="828"/>
      <c r="X360" s="26"/>
    </row>
    <row r="361" spans="1:24" ht="12" customHeight="1" x14ac:dyDescent="0.2">
      <c r="A361" s="829"/>
      <c r="B361" s="829"/>
      <c r="C361" s="829"/>
      <c r="D361" s="830"/>
      <c r="E361" s="830"/>
      <c r="F361" s="830"/>
      <c r="G361" s="830"/>
      <c r="H361" s="831"/>
      <c r="I361" s="832"/>
      <c r="J361" s="832"/>
      <c r="K361" s="832"/>
      <c r="L361" s="814"/>
      <c r="M361" s="814"/>
      <c r="N361" s="814"/>
      <c r="O361" s="833"/>
      <c r="P361" s="834"/>
      <c r="Q361" s="52"/>
      <c r="R361" s="52"/>
      <c r="S361" s="52"/>
      <c r="T361" s="52"/>
      <c r="U361" s="52"/>
      <c r="V361" s="828"/>
      <c r="W361" s="828"/>
      <c r="X361" s="26"/>
    </row>
    <row r="362" spans="1:24" ht="16.899999999999999" customHeight="1" x14ac:dyDescent="0.2">
      <c r="A362" s="804"/>
      <c r="B362" s="804"/>
      <c r="C362" s="804"/>
      <c r="D362" s="804"/>
      <c r="E362" s="804"/>
      <c r="F362" s="804"/>
      <c r="G362" s="804"/>
      <c r="H362" s="804"/>
      <c r="I362" s="804"/>
      <c r="J362" s="804"/>
      <c r="K362" s="804"/>
      <c r="L362" s="804"/>
      <c r="M362" s="804"/>
      <c r="N362" s="804"/>
      <c r="O362" s="804"/>
      <c r="P362" s="804"/>
      <c r="Q362" s="804"/>
      <c r="R362" s="804"/>
      <c r="S362" s="804"/>
      <c r="T362" s="804"/>
      <c r="U362" s="804"/>
      <c r="V362" s="804"/>
      <c r="W362" s="804"/>
      <c r="X362" s="26"/>
    </row>
    <row r="363" spans="1:24" ht="12" customHeight="1" x14ac:dyDescent="0.2">
      <c r="A363" s="805" t="s">
        <v>145</v>
      </c>
      <c r="B363" s="805"/>
      <c r="C363" s="805"/>
      <c r="D363" s="805"/>
      <c r="E363" s="805"/>
      <c r="F363" s="805"/>
      <c r="G363" s="805"/>
      <c r="H363" s="805"/>
      <c r="I363" s="805"/>
      <c r="J363" s="805"/>
      <c r="K363" s="805"/>
      <c r="L363" s="805"/>
      <c r="M363" s="805"/>
      <c r="N363" s="805"/>
      <c r="O363" s="805"/>
      <c r="P363" s="805"/>
      <c r="Q363" s="806" t="s">
        <v>146</v>
      </c>
      <c r="R363" s="806"/>
      <c r="S363" s="806"/>
      <c r="T363" s="807"/>
      <c r="U363" s="807"/>
      <c r="V363" s="807"/>
      <c r="W363" s="807"/>
      <c r="X363" s="26"/>
    </row>
    <row r="364" spans="1:24" ht="12" customHeight="1" x14ac:dyDescent="0.2">
      <c r="A364" s="805"/>
      <c r="B364" s="805"/>
      <c r="C364" s="805"/>
      <c r="D364" s="805"/>
      <c r="E364" s="805"/>
      <c r="F364" s="805"/>
      <c r="G364" s="805"/>
      <c r="H364" s="805"/>
      <c r="I364" s="805"/>
      <c r="J364" s="805"/>
      <c r="K364" s="805"/>
      <c r="L364" s="805"/>
      <c r="M364" s="805"/>
      <c r="N364" s="805"/>
      <c r="O364" s="805"/>
      <c r="P364" s="805"/>
      <c r="Q364" s="806"/>
      <c r="R364" s="806"/>
      <c r="S364" s="806"/>
      <c r="T364" s="808"/>
      <c r="U364" s="808"/>
      <c r="V364" s="808"/>
      <c r="W364" s="808"/>
      <c r="X364" s="26"/>
    </row>
    <row r="365" spans="1:24" ht="24" customHeight="1" x14ac:dyDescent="0.2">
      <c r="A365" s="805"/>
      <c r="B365" s="805"/>
      <c r="C365" s="805"/>
      <c r="D365" s="805"/>
      <c r="E365" s="805"/>
      <c r="F365" s="805"/>
      <c r="G365" s="805"/>
      <c r="H365" s="805"/>
      <c r="I365" s="805"/>
      <c r="J365" s="805"/>
      <c r="K365" s="805"/>
      <c r="L365" s="805"/>
      <c r="M365" s="805"/>
      <c r="N365" s="805"/>
      <c r="O365" s="805"/>
      <c r="P365" s="805"/>
      <c r="Q365" s="809"/>
      <c r="R365" s="809"/>
      <c r="S365" s="809"/>
      <c r="T365" s="809"/>
      <c r="U365" s="809"/>
      <c r="V365" s="809"/>
      <c r="W365" s="809"/>
      <c r="X365" s="26"/>
    </row>
    <row r="366" spans="1:24" ht="9.9499999999999993" customHeight="1" x14ac:dyDescent="0.2">
      <c r="A366" s="804"/>
      <c r="B366" s="804"/>
      <c r="C366" s="804"/>
      <c r="D366" s="804"/>
      <c r="E366" s="804"/>
      <c r="F366" s="804"/>
      <c r="G366" s="804"/>
      <c r="H366" s="804"/>
      <c r="I366" s="804"/>
      <c r="J366" s="804"/>
      <c r="K366" s="804"/>
      <c r="L366" s="804"/>
      <c r="M366" s="804"/>
      <c r="N366" s="804"/>
      <c r="O366" s="804"/>
      <c r="P366" s="804"/>
      <c r="Q366" s="804"/>
      <c r="R366" s="804"/>
      <c r="S366" s="804"/>
      <c r="T366" s="804"/>
      <c r="U366" s="804"/>
      <c r="V366" s="804"/>
      <c r="W366" s="804"/>
      <c r="X366" s="26"/>
    </row>
    <row r="367" spans="1:24" ht="12" customHeight="1" x14ac:dyDescent="0.2">
      <c r="A367" s="813" t="s">
        <v>147</v>
      </c>
      <c r="B367" s="813"/>
      <c r="C367" s="813"/>
      <c r="D367" s="814"/>
      <c r="E367" s="814"/>
      <c r="F367" s="16"/>
      <c r="G367" s="16"/>
      <c r="H367" s="16"/>
      <c r="I367" s="16"/>
      <c r="J367" s="16"/>
      <c r="K367" s="16"/>
      <c r="L367" s="16"/>
      <c r="M367" s="815" t="s">
        <v>148</v>
      </c>
      <c r="N367" s="815"/>
      <c r="O367" s="815"/>
      <c r="P367" s="814"/>
      <c r="Q367" s="814"/>
      <c r="R367" s="816" t="s">
        <v>149</v>
      </c>
      <c r="S367" s="816"/>
      <c r="T367" s="816"/>
      <c r="U367" s="816"/>
      <c r="V367" s="816"/>
      <c r="W367" s="816"/>
      <c r="X367" s="26"/>
    </row>
    <row r="368" spans="1:24" ht="12" customHeight="1" x14ac:dyDescent="0.2">
      <c r="A368" s="810"/>
      <c r="B368" s="810"/>
      <c r="C368" s="810"/>
      <c r="D368" s="810"/>
      <c r="E368" s="810"/>
      <c r="F368" s="810"/>
      <c r="G368" s="810"/>
      <c r="H368" s="810"/>
      <c r="I368" s="810"/>
      <c r="J368" s="810"/>
      <c r="K368" s="810"/>
      <c r="L368" s="810"/>
      <c r="M368" s="810"/>
      <c r="N368" s="810"/>
      <c r="O368" s="810"/>
      <c r="P368" s="810"/>
      <c r="Q368" s="810"/>
      <c r="R368" s="810"/>
      <c r="S368" s="810"/>
      <c r="T368" s="810"/>
      <c r="U368" s="810"/>
      <c r="V368" s="810"/>
      <c r="W368" s="810"/>
      <c r="X368" s="26"/>
    </row>
    <row r="369" spans="1:23" ht="12.75" customHeight="1" x14ac:dyDescent="0.2">
      <c r="A369" s="811"/>
      <c r="B369" s="811"/>
      <c r="C369" s="811"/>
      <c r="D369" s="811"/>
      <c r="E369" s="811"/>
      <c r="F369" s="811"/>
      <c r="G369" s="811"/>
      <c r="H369" s="811"/>
      <c r="I369" s="811"/>
      <c r="J369" s="811"/>
      <c r="K369" s="811"/>
      <c r="L369" s="812" t="s">
        <v>150</v>
      </c>
      <c r="M369" s="812"/>
      <c r="N369" s="812"/>
      <c r="O369" s="812"/>
      <c r="P369" s="812"/>
      <c r="Q369" s="812"/>
      <c r="R369" s="809"/>
      <c r="S369" s="809"/>
      <c r="T369" s="809"/>
      <c r="U369" s="809"/>
      <c r="V369" s="809"/>
      <c r="W369" s="809"/>
    </row>
    <row r="370" spans="1:23" ht="12.75" customHeight="1" x14ac:dyDescent="0.2">
      <c r="A370" s="811"/>
      <c r="B370" s="811"/>
      <c r="C370" s="811"/>
      <c r="D370" s="811"/>
      <c r="E370" s="811"/>
      <c r="F370" s="811"/>
      <c r="G370" s="811"/>
      <c r="H370" s="811"/>
      <c r="I370" s="811"/>
      <c r="J370" s="811"/>
      <c r="K370" s="811"/>
      <c r="L370" s="812"/>
      <c r="M370" s="812"/>
      <c r="N370" s="812"/>
      <c r="O370" s="812"/>
      <c r="P370" s="812"/>
      <c r="Q370" s="812"/>
      <c r="R370" s="809"/>
      <c r="S370" s="809"/>
      <c r="T370" s="809"/>
      <c r="U370" s="809"/>
      <c r="V370" s="809"/>
      <c r="W370" s="809"/>
    </row>
    <row r="371" spans="1:23" ht="12.75" thickBot="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5"/>
      <c r="R371" s="55"/>
      <c r="S371" s="55"/>
      <c r="T371" s="55"/>
      <c r="U371" s="55"/>
      <c r="V371" s="55"/>
      <c r="W371" s="56"/>
    </row>
  </sheetData>
  <sheetProtection selectLockedCells="1" selectUnlockedCells="1"/>
  <mergeCells count="654">
    <mergeCell ref="A147:W147"/>
    <mergeCell ref="A149:W149"/>
    <mergeCell ref="A150:W150"/>
    <mergeCell ref="A151:W151"/>
    <mergeCell ref="A152:W152"/>
    <mergeCell ref="A153:W153"/>
    <mergeCell ref="A142:W142"/>
    <mergeCell ref="A143:W143"/>
    <mergeCell ref="A144:W144"/>
    <mergeCell ref="A145:W145"/>
    <mergeCell ref="A146:W146"/>
    <mergeCell ref="C215:P215"/>
    <mergeCell ref="Q215:W215"/>
    <mergeCell ref="A164:W164"/>
    <mergeCell ref="C165:P165"/>
    <mergeCell ref="Q165:W165"/>
    <mergeCell ref="A160:W160"/>
    <mergeCell ref="C161:P161"/>
    <mergeCell ref="Q161:W161"/>
    <mergeCell ref="C217:P217"/>
    <mergeCell ref="Q217:W217"/>
    <mergeCell ref="A162:W162"/>
    <mergeCell ref="C163:P163"/>
    <mergeCell ref="Q163:W163"/>
    <mergeCell ref="A170:W170"/>
    <mergeCell ref="D171:P171"/>
    <mergeCell ref="Q171:W171"/>
    <mergeCell ref="A172:W172"/>
    <mergeCell ref="D173:P173"/>
    <mergeCell ref="Q173:W173"/>
    <mergeCell ref="A174:W174"/>
    <mergeCell ref="D175:P175"/>
    <mergeCell ref="Q175:W175"/>
    <mergeCell ref="A176:W176"/>
    <mergeCell ref="D177:P177"/>
    <mergeCell ref="A228:B228"/>
    <mergeCell ref="C228:W228"/>
    <mergeCell ref="C220:W220"/>
    <mergeCell ref="A221:B221"/>
    <mergeCell ref="C221:P221"/>
    <mergeCell ref="Q221:W221"/>
    <mergeCell ref="A216:B216"/>
    <mergeCell ref="C216:W216"/>
    <mergeCell ref="Q225:W225"/>
    <mergeCell ref="C224:W224"/>
    <mergeCell ref="A226:B226"/>
    <mergeCell ref="C226:W226"/>
    <mergeCell ref="A218:B218"/>
    <mergeCell ref="C218:W218"/>
    <mergeCell ref="C219:P219"/>
    <mergeCell ref="Q219:W219"/>
    <mergeCell ref="A223:B223"/>
    <mergeCell ref="A220:B220"/>
    <mergeCell ref="A222:B222"/>
    <mergeCell ref="C222:W222"/>
    <mergeCell ref="C223:P223"/>
    <mergeCell ref="Q223:W223"/>
    <mergeCell ref="A224:B224"/>
    <mergeCell ref="C225:P225"/>
    <mergeCell ref="A232:B232"/>
    <mergeCell ref="C232:W232"/>
    <mergeCell ref="A233:B233"/>
    <mergeCell ref="C233:P233"/>
    <mergeCell ref="Q233:W233"/>
    <mergeCell ref="A234:B234"/>
    <mergeCell ref="C234:W234"/>
    <mergeCell ref="A229:B229"/>
    <mergeCell ref="C229:P229"/>
    <mergeCell ref="Q229:W229"/>
    <mergeCell ref="A230:B230"/>
    <mergeCell ref="C230:W230"/>
    <mergeCell ref="A231:B231"/>
    <mergeCell ref="C231:P231"/>
    <mergeCell ref="Q231:W231"/>
    <mergeCell ref="C238:W238"/>
    <mergeCell ref="C239:P239"/>
    <mergeCell ref="Q239:W239"/>
    <mergeCell ref="A240:B240"/>
    <mergeCell ref="C240:W240"/>
    <mergeCell ref="A235:B235"/>
    <mergeCell ref="C235:P235"/>
    <mergeCell ref="Q235:W235"/>
    <mergeCell ref="A236:B236"/>
    <mergeCell ref="C236:W236"/>
    <mergeCell ref="A238:B238"/>
    <mergeCell ref="A237:B237"/>
    <mergeCell ref="C237:P237"/>
    <mergeCell ref="Q237:W237"/>
    <mergeCell ref="C246:W246"/>
    <mergeCell ref="C247:W247"/>
    <mergeCell ref="A248:B248"/>
    <mergeCell ref="C248:P248"/>
    <mergeCell ref="C241:P241"/>
    <mergeCell ref="Q241:W241"/>
    <mergeCell ref="A242:B242"/>
    <mergeCell ref="C242:W242"/>
    <mergeCell ref="A243:B243"/>
    <mergeCell ref="C243:P243"/>
    <mergeCell ref="A245:B245"/>
    <mergeCell ref="C245:P245"/>
    <mergeCell ref="Q245:W245"/>
    <mergeCell ref="Q243:W243"/>
    <mergeCell ref="Q248:W248"/>
    <mergeCell ref="C302:P302"/>
    <mergeCell ref="Q302:W302"/>
    <mergeCell ref="C299:W299"/>
    <mergeCell ref="D300:P300"/>
    <mergeCell ref="Q300:W300"/>
    <mergeCell ref="A278:B278"/>
    <mergeCell ref="C278:P278"/>
    <mergeCell ref="Q278:W278"/>
    <mergeCell ref="A281:W281"/>
    <mergeCell ref="A282:B282"/>
    <mergeCell ref="A280:B280"/>
    <mergeCell ref="D280:P280"/>
    <mergeCell ref="Q280:W280"/>
    <mergeCell ref="A283:W283"/>
    <mergeCell ref="A284:B284"/>
    <mergeCell ref="C284:P284"/>
    <mergeCell ref="Q284:W284"/>
    <mergeCell ref="Q298:W298"/>
    <mergeCell ref="A293:W293"/>
    <mergeCell ref="C301:W301"/>
    <mergeCell ref="Q286:W286"/>
    <mergeCell ref="A285:B285"/>
    <mergeCell ref="C286:P286"/>
    <mergeCell ref="A287:W287"/>
    <mergeCell ref="C136:P136"/>
    <mergeCell ref="Q136:W136"/>
    <mergeCell ref="A297:B297"/>
    <mergeCell ref="C297:W297"/>
    <mergeCell ref="C296:P296"/>
    <mergeCell ref="Q296:W296"/>
    <mergeCell ref="D282:P282"/>
    <mergeCell ref="Q282:W282"/>
    <mergeCell ref="A244:B244"/>
    <mergeCell ref="C244:W244"/>
    <mergeCell ref="A137:W137"/>
    <mergeCell ref="A138:B138"/>
    <mergeCell ref="C138:P138"/>
    <mergeCell ref="Q138:W138"/>
    <mergeCell ref="A139:W139"/>
    <mergeCell ref="A140:B140"/>
    <mergeCell ref="C140:P140"/>
    <mergeCell ref="Q140:W140"/>
    <mergeCell ref="A141:W141"/>
    <mergeCell ref="A157:W157"/>
    <mergeCell ref="A158:W158"/>
    <mergeCell ref="A159:B159"/>
    <mergeCell ref="C159:P159"/>
    <mergeCell ref="Q159:W159"/>
    <mergeCell ref="C132:P132"/>
    <mergeCell ref="Q132:W132"/>
    <mergeCell ref="A133:W133"/>
    <mergeCell ref="C134:P134"/>
    <mergeCell ref="Q134:W134"/>
    <mergeCell ref="A135:W135"/>
    <mergeCell ref="C128:P128"/>
    <mergeCell ref="Q128:W128"/>
    <mergeCell ref="A129:W129"/>
    <mergeCell ref="C130:P130"/>
    <mergeCell ref="Q130:W130"/>
    <mergeCell ref="A131:W131"/>
    <mergeCell ref="C124:P124"/>
    <mergeCell ref="Q124:W124"/>
    <mergeCell ref="A125:W125"/>
    <mergeCell ref="C126:P126"/>
    <mergeCell ref="Q126:W126"/>
    <mergeCell ref="A127:W127"/>
    <mergeCell ref="C120:P120"/>
    <mergeCell ref="Q120:W120"/>
    <mergeCell ref="A121:W121"/>
    <mergeCell ref="C122:P122"/>
    <mergeCell ref="Q122:W122"/>
    <mergeCell ref="A123:W123"/>
    <mergeCell ref="C116:P116"/>
    <mergeCell ref="Q116:W116"/>
    <mergeCell ref="A117:W117"/>
    <mergeCell ref="C118:P118"/>
    <mergeCell ref="Q118:W118"/>
    <mergeCell ref="A119:W119"/>
    <mergeCell ref="C112:P112"/>
    <mergeCell ref="Q112:W112"/>
    <mergeCell ref="A113:W113"/>
    <mergeCell ref="C114:P114"/>
    <mergeCell ref="Q114:W114"/>
    <mergeCell ref="A115:W115"/>
    <mergeCell ref="C108:P108"/>
    <mergeCell ref="Q108:W108"/>
    <mergeCell ref="A109:W109"/>
    <mergeCell ref="C110:P110"/>
    <mergeCell ref="Q110:W110"/>
    <mergeCell ref="A111:W111"/>
    <mergeCell ref="C104:P104"/>
    <mergeCell ref="Q104:W104"/>
    <mergeCell ref="A105:W105"/>
    <mergeCell ref="C106:P106"/>
    <mergeCell ref="Q106:W106"/>
    <mergeCell ref="A107:W107"/>
    <mergeCell ref="C100:P100"/>
    <mergeCell ref="Q100:W100"/>
    <mergeCell ref="A101:W101"/>
    <mergeCell ref="C102:P102"/>
    <mergeCell ref="Q102:W102"/>
    <mergeCell ref="A103:W103"/>
    <mergeCell ref="C96:P96"/>
    <mergeCell ref="Q96:W96"/>
    <mergeCell ref="A97:W97"/>
    <mergeCell ref="C98:P98"/>
    <mergeCell ref="Q98:W98"/>
    <mergeCell ref="A99:W99"/>
    <mergeCell ref="A95:W95"/>
    <mergeCell ref="C79:P79"/>
    <mergeCell ref="Q79:W79"/>
    <mergeCell ref="A83:W83"/>
    <mergeCell ref="A84:W84"/>
    <mergeCell ref="A85:W85"/>
    <mergeCell ref="A86:B86"/>
    <mergeCell ref="C86:P86"/>
    <mergeCell ref="Q86:W86"/>
    <mergeCell ref="A81:W81"/>
    <mergeCell ref="A82:B82"/>
    <mergeCell ref="A80:B80"/>
    <mergeCell ref="C80:P80"/>
    <mergeCell ref="Q80:W80"/>
    <mergeCell ref="C78:P78"/>
    <mergeCell ref="Q78:W78"/>
    <mergeCell ref="A74:B74"/>
    <mergeCell ref="C74:P74"/>
    <mergeCell ref="Q74:W74"/>
    <mergeCell ref="C92:P92"/>
    <mergeCell ref="Q92:W92"/>
    <mergeCell ref="A93:W93"/>
    <mergeCell ref="C94:P94"/>
    <mergeCell ref="Q94:W94"/>
    <mergeCell ref="C82:P82"/>
    <mergeCell ref="Q82:W82"/>
    <mergeCell ref="A91:W91"/>
    <mergeCell ref="A87:W87"/>
    <mergeCell ref="C88:P88"/>
    <mergeCell ref="Q88:W88"/>
    <mergeCell ref="A89:W89"/>
    <mergeCell ref="C90:P90"/>
    <mergeCell ref="Q90:W90"/>
    <mergeCell ref="A76:B76"/>
    <mergeCell ref="C76:P76"/>
    <mergeCell ref="Q76:W76"/>
    <mergeCell ref="A77:W77"/>
    <mergeCell ref="A78:B78"/>
    <mergeCell ref="A62:B62"/>
    <mergeCell ref="C62:P62"/>
    <mergeCell ref="Q62:W62"/>
    <mergeCell ref="C73:P73"/>
    <mergeCell ref="Q73:W73"/>
    <mergeCell ref="A75:W75"/>
    <mergeCell ref="A69:W69"/>
    <mergeCell ref="A70:B70"/>
    <mergeCell ref="C70:P70"/>
    <mergeCell ref="Q70:W70"/>
    <mergeCell ref="A71:W71"/>
    <mergeCell ref="A72:B72"/>
    <mergeCell ref="C72:P72"/>
    <mergeCell ref="Q72:W72"/>
    <mergeCell ref="A63:W63"/>
    <mergeCell ref="C64:P64"/>
    <mergeCell ref="Q64:W64"/>
    <mergeCell ref="A65:W65"/>
    <mergeCell ref="C66:P66"/>
    <mergeCell ref="Q66:W66"/>
    <mergeCell ref="A67:W67"/>
    <mergeCell ref="A68:B68"/>
    <mergeCell ref="C68:P68"/>
    <mergeCell ref="Q68:W68"/>
    <mergeCell ref="A55:W55"/>
    <mergeCell ref="A56:B56"/>
    <mergeCell ref="C56:P56"/>
    <mergeCell ref="Q56:W56"/>
    <mergeCell ref="C60:P60"/>
    <mergeCell ref="Q60:W60"/>
    <mergeCell ref="A61:W61"/>
    <mergeCell ref="A58:B58"/>
    <mergeCell ref="C58:P58"/>
    <mergeCell ref="Q58:W58"/>
    <mergeCell ref="A57:W57"/>
    <mergeCell ref="Q44:W44"/>
    <mergeCell ref="C45:P45"/>
    <mergeCell ref="Q45:W45"/>
    <mergeCell ref="B25:J25"/>
    <mergeCell ref="A54:B54"/>
    <mergeCell ref="C54:P54"/>
    <mergeCell ref="Q54:W54"/>
    <mergeCell ref="Q40:W40"/>
    <mergeCell ref="A49:W49"/>
    <mergeCell ref="A50:B50"/>
    <mergeCell ref="C50:P50"/>
    <mergeCell ref="Q50:W50"/>
    <mergeCell ref="A51:W51"/>
    <mergeCell ref="C46:P46"/>
    <mergeCell ref="Q46:W46"/>
    <mergeCell ref="C47:P47"/>
    <mergeCell ref="Q47:W47"/>
    <mergeCell ref="C48:P48"/>
    <mergeCell ref="Q48:W48"/>
    <mergeCell ref="A52:B52"/>
    <mergeCell ref="C52:P52"/>
    <mergeCell ref="Q52:W52"/>
    <mergeCell ref="A53:W53"/>
    <mergeCell ref="A41:W41"/>
    <mergeCell ref="A289:W289"/>
    <mergeCell ref="A290:B290"/>
    <mergeCell ref="C290:P290"/>
    <mergeCell ref="Q290:W290"/>
    <mergeCell ref="K31:W31"/>
    <mergeCell ref="A32:W32"/>
    <mergeCell ref="I33:W33"/>
    <mergeCell ref="A34:W34"/>
    <mergeCell ref="B35:Q35"/>
    <mergeCell ref="T35:W35"/>
    <mergeCell ref="C59:P59"/>
    <mergeCell ref="Q59:W59"/>
    <mergeCell ref="A36:W36"/>
    <mergeCell ref="A37:W37"/>
    <mergeCell ref="A38:W38"/>
    <mergeCell ref="A39:B39"/>
    <mergeCell ref="C39:W39"/>
    <mergeCell ref="A40:B40"/>
    <mergeCell ref="C40:P40"/>
    <mergeCell ref="C42:P42"/>
    <mergeCell ref="Q42:W42"/>
    <mergeCell ref="A43:W43"/>
    <mergeCell ref="C44:P44"/>
    <mergeCell ref="A288:B288"/>
    <mergeCell ref="C288:P288"/>
    <mergeCell ref="Q288:W288"/>
    <mergeCell ref="A291:W291"/>
    <mergeCell ref="A292:B292"/>
    <mergeCell ref="C292:P292"/>
    <mergeCell ref="Q292:W292"/>
    <mergeCell ref="A286:B286"/>
    <mergeCell ref="P285:W285"/>
    <mergeCell ref="A294:B294"/>
    <mergeCell ref="C294:P294"/>
    <mergeCell ref="Q294:W294"/>
    <mergeCell ref="C295:W295"/>
    <mergeCell ref="D298:P298"/>
    <mergeCell ref="A6:W6"/>
    <mergeCell ref="B7:F7"/>
    <mergeCell ref="A1:W1"/>
    <mergeCell ref="A2:W2"/>
    <mergeCell ref="A3:W3"/>
    <mergeCell ref="A4:W4"/>
    <mergeCell ref="B5:C5"/>
    <mergeCell ref="D5:J5"/>
    <mergeCell ref="K5:W5"/>
    <mergeCell ref="G7:J7"/>
    <mergeCell ref="K7:W7"/>
    <mergeCell ref="A8:W8"/>
    <mergeCell ref="B9:F9"/>
    <mergeCell ref="G9:W9"/>
    <mergeCell ref="A10:W10"/>
    <mergeCell ref="B11:N11"/>
    <mergeCell ref="O11:R11"/>
    <mergeCell ref="T11:V11"/>
    <mergeCell ref="A12:W12"/>
    <mergeCell ref="A13:G13"/>
    <mergeCell ref="I13:L13"/>
    <mergeCell ref="N13:Q13"/>
    <mergeCell ref="S13:V13"/>
    <mergeCell ref="A14:W14"/>
    <mergeCell ref="B15:I15"/>
    <mergeCell ref="K15:L15"/>
    <mergeCell ref="M15:O15"/>
    <mergeCell ref="R15:S15"/>
    <mergeCell ref="T15:W15"/>
    <mergeCell ref="A16:W16"/>
    <mergeCell ref="A30:W30"/>
    <mergeCell ref="B17:W17"/>
    <mergeCell ref="A18:W18"/>
    <mergeCell ref="A20:W20"/>
    <mergeCell ref="B21:V21"/>
    <mergeCell ref="A22:W22"/>
    <mergeCell ref="B19:I19"/>
    <mergeCell ref="M19:S19"/>
    <mergeCell ref="U19:W19"/>
    <mergeCell ref="G23:W23"/>
    <mergeCell ref="B27:F27"/>
    <mergeCell ref="G27:N27"/>
    <mergeCell ref="P27:Q27"/>
    <mergeCell ref="U27:V27"/>
    <mergeCell ref="A28:W28"/>
    <mergeCell ref="B29:W29"/>
    <mergeCell ref="B23:C23"/>
    <mergeCell ref="D23:F23"/>
    <mergeCell ref="A24:W24"/>
    <mergeCell ref="A26:W26"/>
    <mergeCell ref="A154:W154"/>
    <mergeCell ref="A155:W155"/>
    <mergeCell ref="A156:W156"/>
    <mergeCell ref="A148:W148"/>
    <mergeCell ref="A166:W166"/>
    <mergeCell ref="D167:P167"/>
    <mergeCell ref="Q167:W167"/>
    <mergeCell ref="A168:W168"/>
    <mergeCell ref="D169:P169"/>
    <mergeCell ref="Q169:W169"/>
    <mergeCell ref="Q177:W177"/>
    <mergeCell ref="A178:W178"/>
    <mergeCell ref="D179:P179"/>
    <mergeCell ref="Q179:W179"/>
    <mergeCell ref="A180:W180"/>
    <mergeCell ref="D181:P181"/>
    <mergeCell ref="Q181:W181"/>
    <mergeCell ref="A182:W182"/>
    <mergeCell ref="C183:P183"/>
    <mergeCell ref="Q183:W183"/>
    <mergeCell ref="A184:W184"/>
    <mergeCell ref="C185:P185"/>
    <mergeCell ref="Q185:W185"/>
    <mergeCell ref="A186:W186"/>
    <mergeCell ref="C187:P187"/>
    <mergeCell ref="Q187:W187"/>
    <mergeCell ref="A188:W188"/>
    <mergeCell ref="C189:P189"/>
    <mergeCell ref="Q189:W189"/>
    <mergeCell ref="A190:W190"/>
    <mergeCell ref="C191:P191"/>
    <mergeCell ref="Q191:W191"/>
    <mergeCell ref="A192:W192"/>
    <mergeCell ref="C193:P193"/>
    <mergeCell ref="Q193:W193"/>
    <mergeCell ref="A194:W194"/>
    <mergeCell ref="A195:B195"/>
    <mergeCell ref="C195:P195"/>
    <mergeCell ref="Q195:W195"/>
    <mergeCell ref="A196:W196"/>
    <mergeCell ref="A197:B197"/>
    <mergeCell ref="C197:P197"/>
    <mergeCell ref="Q197:W197"/>
    <mergeCell ref="A198:W198"/>
    <mergeCell ref="A199:B199"/>
    <mergeCell ref="C199:P199"/>
    <mergeCell ref="Q199:W199"/>
    <mergeCell ref="A200:W200"/>
    <mergeCell ref="A201:B201"/>
    <mergeCell ref="C201:P201"/>
    <mergeCell ref="Q201:W201"/>
    <mergeCell ref="A202:W202"/>
    <mergeCell ref="A203:B203"/>
    <mergeCell ref="C203:P203"/>
    <mergeCell ref="Q203:W203"/>
    <mergeCell ref="A204:W204"/>
    <mergeCell ref="A205:B205"/>
    <mergeCell ref="C205:P205"/>
    <mergeCell ref="Q205:W205"/>
    <mergeCell ref="A210:B210"/>
    <mergeCell ref="C210:W210"/>
    <mergeCell ref="A227:B227"/>
    <mergeCell ref="C227:P227"/>
    <mergeCell ref="Q227:W227"/>
    <mergeCell ref="A206:W206"/>
    <mergeCell ref="A207:B207"/>
    <mergeCell ref="C207:P207"/>
    <mergeCell ref="Q207:W207"/>
    <mergeCell ref="A208:B208"/>
    <mergeCell ref="C208:W208"/>
    <mergeCell ref="A209:B209"/>
    <mergeCell ref="C209:P209"/>
    <mergeCell ref="Q209:W209"/>
    <mergeCell ref="A211:B211"/>
    <mergeCell ref="C211:P211"/>
    <mergeCell ref="Q211:W211"/>
    <mergeCell ref="A212:B212"/>
    <mergeCell ref="C212:W212"/>
    <mergeCell ref="C213:P213"/>
    <mergeCell ref="Q213:W213"/>
    <mergeCell ref="A214:B214"/>
    <mergeCell ref="C214:W214"/>
    <mergeCell ref="A225:B225"/>
    <mergeCell ref="C249:W249"/>
    <mergeCell ref="D250:P250"/>
    <mergeCell ref="Q250:W250"/>
    <mergeCell ref="C251:W251"/>
    <mergeCell ref="D252:P252"/>
    <mergeCell ref="Q252:W252"/>
    <mergeCell ref="C253:W253"/>
    <mergeCell ref="D254:P254"/>
    <mergeCell ref="Q254:W254"/>
    <mergeCell ref="C255:W255"/>
    <mergeCell ref="A258:W258"/>
    <mergeCell ref="C259:W259"/>
    <mergeCell ref="D256:P256"/>
    <mergeCell ref="Q256:W256"/>
    <mergeCell ref="C257:W257"/>
    <mergeCell ref="A260:B260"/>
    <mergeCell ref="C260:P260"/>
    <mergeCell ref="Q260:W260"/>
    <mergeCell ref="C261:W261"/>
    <mergeCell ref="D262:P262"/>
    <mergeCell ref="Q262:W262"/>
    <mergeCell ref="C263:W263"/>
    <mergeCell ref="D264:P264"/>
    <mergeCell ref="Q264:W264"/>
    <mergeCell ref="C265:W265"/>
    <mergeCell ref="A266:W266"/>
    <mergeCell ref="C267:W267"/>
    <mergeCell ref="A268:B268"/>
    <mergeCell ref="C268:P268"/>
    <mergeCell ref="Q268:W268"/>
    <mergeCell ref="C269:W269"/>
    <mergeCell ref="A270:B270"/>
    <mergeCell ref="C270:P270"/>
    <mergeCell ref="Q270:W270"/>
    <mergeCell ref="C271:W271"/>
    <mergeCell ref="A272:W272"/>
    <mergeCell ref="A273:W273"/>
    <mergeCell ref="A274:B274"/>
    <mergeCell ref="C274:P274"/>
    <mergeCell ref="Q274:W274"/>
    <mergeCell ref="A275:W275"/>
    <mergeCell ref="A276:B276"/>
    <mergeCell ref="C276:P276"/>
    <mergeCell ref="Q276:W276"/>
    <mergeCell ref="A279:W279"/>
    <mergeCell ref="A277:W277"/>
    <mergeCell ref="C303:W303"/>
    <mergeCell ref="A304:B304"/>
    <mergeCell ref="C304:P304"/>
    <mergeCell ref="Q304:W304"/>
    <mergeCell ref="C305:W305"/>
    <mergeCell ref="A306:B306"/>
    <mergeCell ref="C306:P306"/>
    <mergeCell ref="Q306:W306"/>
    <mergeCell ref="A307:W307"/>
    <mergeCell ref="A308:B308"/>
    <mergeCell ref="C308:P308"/>
    <mergeCell ref="Q308:W308"/>
    <mergeCell ref="A309:W309"/>
    <mergeCell ref="A310:W310"/>
    <mergeCell ref="A311:W311"/>
    <mergeCell ref="A312:B312"/>
    <mergeCell ref="C312:T312"/>
    <mergeCell ref="U312:W312"/>
    <mergeCell ref="A313:W313"/>
    <mergeCell ref="A314:B314"/>
    <mergeCell ref="C314:P314"/>
    <mergeCell ref="Q314:W314"/>
    <mergeCell ref="A315:W315"/>
    <mergeCell ref="A316:B316"/>
    <mergeCell ref="C316:P316"/>
    <mergeCell ref="Q316:W316"/>
    <mergeCell ref="A317:W317"/>
    <mergeCell ref="A318:B318"/>
    <mergeCell ref="D318:P318"/>
    <mergeCell ref="Q318:W318"/>
    <mergeCell ref="A321:W321"/>
    <mergeCell ref="A322:B322"/>
    <mergeCell ref="D322:P322"/>
    <mergeCell ref="Q322:W322"/>
    <mergeCell ref="A323:W323"/>
    <mergeCell ref="A324:B324"/>
    <mergeCell ref="D324:P324"/>
    <mergeCell ref="Q324:W324"/>
    <mergeCell ref="A319:W319"/>
    <mergeCell ref="A320:B320"/>
    <mergeCell ref="D320:P320"/>
    <mergeCell ref="Q320:W320"/>
    <mergeCell ref="A325:W325"/>
    <mergeCell ref="A326:B326"/>
    <mergeCell ref="D326:P326"/>
    <mergeCell ref="Q326:W326"/>
    <mergeCell ref="A327:P327"/>
    <mergeCell ref="Q327:W327"/>
    <mergeCell ref="A328:B328"/>
    <mergeCell ref="D328:P328"/>
    <mergeCell ref="Q328:W328"/>
    <mergeCell ref="A331:P331"/>
    <mergeCell ref="Q331:W331"/>
    <mergeCell ref="A329:W329"/>
    <mergeCell ref="A330:B330"/>
    <mergeCell ref="D330:P330"/>
    <mergeCell ref="Q330:W330"/>
    <mergeCell ref="A332:B332"/>
    <mergeCell ref="C332:P332"/>
    <mergeCell ref="Q332:W332"/>
    <mergeCell ref="A333:P333"/>
    <mergeCell ref="Q333:W333"/>
    <mergeCell ref="A334:B334"/>
    <mergeCell ref="D334:P334"/>
    <mergeCell ref="Q334:W334"/>
    <mergeCell ref="A335:P335"/>
    <mergeCell ref="Q335:W335"/>
    <mergeCell ref="A336:B336"/>
    <mergeCell ref="C336:P336"/>
    <mergeCell ref="Q336:W336"/>
    <mergeCell ref="A337:W337"/>
    <mergeCell ref="A338:B338"/>
    <mergeCell ref="C338:P338"/>
    <mergeCell ref="Q338:W338"/>
    <mergeCell ref="A339:W339"/>
    <mergeCell ref="A340:B340"/>
    <mergeCell ref="D340:P340"/>
    <mergeCell ref="Q340:W340"/>
    <mergeCell ref="A341:W341"/>
    <mergeCell ref="A342:B342"/>
    <mergeCell ref="C342:C343"/>
    <mergeCell ref="D342:E342"/>
    <mergeCell ref="F342:G342"/>
    <mergeCell ref="H342:P342"/>
    <mergeCell ref="A343:B343"/>
    <mergeCell ref="D343:P343"/>
    <mergeCell ref="Q342:W343"/>
    <mergeCell ref="A344:W344"/>
    <mergeCell ref="A345:B345"/>
    <mergeCell ref="D345:T345"/>
    <mergeCell ref="U345:W345"/>
    <mergeCell ref="A346:W346"/>
    <mergeCell ref="A347:B347"/>
    <mergeCell ref="D347:P347"/>
    <mergeCell ref="Q347:W347"/>
    <mergeCell ref="A348:W348"/>
    <mergeCell ref="A349:W349"/>
    <mergeCell ref="A350:W350"/>
    <mergeCell ref="A351:B351"/>
    <mergeCell ref="C351:P351"/>
    <mergeCell ref="Q351:W351"/>
    <mergeCell ref="A352:W352"/>
    <mergeCell ref="A353:W353"/>
    <mergeCell ref="A354:W354"/>
    <mergeCell ref="A355:W356"/>
    <mergeCell ref="A357:P358"/>
    <mergeCell ref="Q358:U358"/>
    <mergeCell ref="V358:W361"/>
    <mergeCell ref="A360:C361"/>
    <mergeCell ref="D360:G361"/>
    <mergeCell ref="H360:H361"/>
    <mergeCell ref="I360:K361"/>
    <mergeCell ref="L360:O361"/>
    <mergeCell ref="P360:P361"/>
    <mergeCell ref="A362:W362"/>
    <mergeCell ref="A363:P365"/>
    <mergeCell ref="Q363:S364"/>
    <mergeCell ref="T363:W363"/>
    <mergeCell ref="T364:W364"/>
    <mergeCell ref="Q365:W365"/>
    <mergeCell ref="A368:W368"/>
    <mergeCell ref="A369:K370"/>
    <mergeCell ref="L369:Q370"/>
    <mergeCell ref="R369:W370"/>
    <mergeCell ref="A366:W366"/>
    <mergeCell ref="A367:C367"/>
    <mergeCell ref="D367:E367"/>
    <mergeCell ref="M367:O367"/>
    <mergeCell ref="P367:Q367"/>
    <mergeCell ref="R367:W367"/>
  </mergeCells>
  <pageMargins left="0.23622047244094491" right="0.23622047244094491" top="0.15748031496062992" bottom="0.15748031496062992" header="0.31496062992125984" footer="0.31496062992125984"/>
  <pageSetup paperSize="9" scale="87" firstPageNumber="0" fitToHeight="0" orientation="portrait" horizontalDpi="300" verticalDpi="300" r:id="rId1"/>
  <headerFooter alignWithMargins="0"/>
  <rowBreaks count="2" manualBreakCount="2">
    <brk id="156" max="16383" man="1"/>
    <brk id="245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outlinePr summaryBelow="0"/>
  </sheetPr>
  <dimension ref="A7:O69"/>
  <sheetViews>
    <sheetView topLeftCell="A37" zoomScale="70" zoomScaleNormal="70" workbookViewId="0">
      <selection activeCell="O58" sqref="O58"/>
    </sheetView>
  </sheetViews>
  <sheetFormatPr defaultColWidth="8.85546875" defaultRowHeight="12" outlineLevelRow="1" x14ac:dyDescent="0.2"/>
  <cols>
    <col min="1" max="1" width="2.7109375" style="5" customWidth="1"/>
    <col min="2" max="2" width="3.140625" style="5" customWidth="1"/>
    <col min="3" max="8" width="3.7109375" style="5" customWidth="1"/>
    <col min="9" max="14" width="8.140625" style="5" customWidth="1"/>
    <col min="15" max="15" width="20" style="5" customWidth="1"/>
    <col min="16" max="16384" width="8.85546875" style="5"/>
  </cols>
  <sheetData>
    <row r="7" spans="1:15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</row>
    <row r="8" spans="1:15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</row>
    <row r="9" spans="1:15" ht="25.5" customHeight="1" x14ac:dyDescent="0.2">
      <c r="A9" s="994" t="s">
        <v>2064</v>
      </c>
      <c r="B9" s="994"/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4"/>
    </row>
    <row r="10" spans="1:15" x14ac:dyDescent="0.2">
      <c r="A10" s="993">
        <f>Декларация!G9</f>
        <v>0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</row>
    <row r="11" spans="1:15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</row>
    <row r="12" spans="1:15" ht="15" customHeight="1" thickBot="1" x14ac:dyDescent="0.25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</row>
    <row r="13" spans="1:15" ht="29.25" customHeight="1" thickBot="1" x14ac:dyDescent="0.25">
      <c r="A13" s="982" t="s">
        <v>233</v>
      </c>
      <c r="B13" s="982"/>
      <c r="C13" s="983" t="s">
        <v>373</v>
      </c>
      <c r="D13" s="984"/>
      <c r="E13" s="984"/>
      <c r="F13" s="984"/>
      <c r="G13" s="984"/>
      <c r="H13" s="985"/>
      <c r="I13" s="989" t="s">
        <v>355</v>
      </c>
      <c r="J13" s="990"/>
      <c r="K13" s="990"/>
      <c r="L13" s="990"/>
      <c r="M13" s="990"/>
      <c r="N13" s="991"/>
      <c r="O13" s="682" t="s">
        <v>329</v>
      </c>
    </row>
    <row r="14" spans="1:15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</row>
    <row r="15" spans="1:15" s="150" customFormat="1" ht="18" customHeigh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683">
        <f>O17+O27+O37+O47+O57</f>
        <v>0</v>
      </c>
    </row>
    <row r="16" spans="1:15" ht="8.25" customHeight="1" x14ac:dyDescent="0.2">
      <c r="A16" s="999"/>
      <c r="B16" s="999"/>
      <c r="C16" s="999"/>
      <c r="D16" s="999"/>
      <c r="E16" s="999"/>
      <c r="F16" s="999"/>
      <c r="G16" s="999"/>
      <c r="H16" s="999"/>
      <c r="I16" s="999"/>
      <c r="J16" s="999"/>
      <c r="K16" s="999"/>
      <c r="L16" s="999"/>
      <c r="M16" s="999"/>
      <c r="N16" s="999"/>
      <c r="O16" s="999"/>
    </row>
    <row r="17" spans="1:15" ht="30" customHeight="1" x14ac:dyDescent="0.2">
      <c r="A17" s="1000" t="s">
        <v>2061</v>
      </c>
      <c r="B17" s="1000"/>
      <c r="C17" s="1000"/>
      <c r="D17" s="1000"/>
      <c r="E17" s="1000"/>
      <c r="F17" s="1000"/>
      <c r="G17" s="1000"/>
      <c r="H17" s="1000"/>
      <c r="I17" s="1000"/>
      <c r="J17" s="1000"/>
      <c r="K17" s="1000"/>
      <c r="L17" s="1000"/>
      <c r="M17" s="1000"/>
      <c r="N17" s="1000"/>
      <c r="O17" s="685">
        <f>O18+O19+O20+O21+O22+O23+O24+O25+O26</f>
        <v>0</v>
      </c>
    </row>
    <row r="18" spans="1:15" ht="12.75" customHeight="1" outlineLevel="1" x14ac:dyDescent="0.2">
      <c r="A18" s="997">
        <v>1</v>
      </c>
      <c r="B18" s="997"/>
      <c r="C18" s="998"/>
      <c r="D18" s="998"/>
      <c r="E18" s="998"/>
      <c r="F18" s="998"/>
      <c r="G18" s="998"/>
      <c r="H18" s="998"/>
      <c r="I18" s="998"/>
      <c r="J18" s="998"/>
      <c r="K18" s="998"/>
      <c r="L18" s="998"/>
      <c r="M18" s="998"/>
      <c r="N18" s="998"/>
      <c r="O18" s="684"/>
    </row>
    <row r="19" spans="1:15" ht="12.75" customHeight="1" outlineLevel="1" x14ac:dyDescent="0.2">
      <c r="A19" s="997">
        <v>2</v>
      </c>
      <c r="B19" s="997"/>
      <c r="C19" s="998"/>
      <c r="D19" s="998"/>
      <c r="E19" s="998"/>
      <c r="F19" s="998"/>
      <c r="G19" s="998"/>
      <c r="H19" s="998"/>
      <c r="I19" s="998"/>
      <c r="J19" s="998"/>
      <c r="K19" s="998"/>
      <c r="L19" s="998"/>
      <c r="M19" s="998"/>
      <c r="N19" s="998"/>
      <c r="O19" s="684"/>
    </row>
    <row r="20" spans="1:15" ht="12.75" customHeight="1" outlineLevel="1" x14ac:dyDescent="0.2">
      <c r="A20" s="997">
        <v>3</v>
      </c>
      <c r="B20" s="997"/>
      <c r="C20" s="998"/>
      <c r="D20" s="998"/>
      <c r="E20" s="998"/>
      <c r="F20" s="998"/>
      <c r="G20" s="998"/>
      <c r="H20" s="998"/>
      <c r="I20" s="998"/>
      <c r="J20" s="998"/>
      <c r="K20" s="998"/>
      <c r="L20" s="998"/>
      <c r="M20" s="998"/>
      <c r="N20" s="998"/>
      <c r="O20" s="684"/>
    </row>
    <row r="21" spans="1:15" ht="12.75" customHeight="1" outlineLevel="1" x14ac:dyDescent="0.2">
      <c r="A21" s="997">
        <v>4</v>
      </c>
      <c r="B21" s="997"/>
      <c r="C21" s="998"/>
      <c r="D21" s="998"/>
      <c r="E21" s="998"/>
      <c r="F21" s="998"/>
      <c r="G21" s="998"/>
      <c r="H21" s="998"/>
      <c r="I21" s="998"/>
      <c r="J21" s="998"/>
      <c r="K21" s="998"/>
      <c r="L21" s="998"/>
      <c r="M21" s="998"/>
      <c r="N21" s="998"/>
      <c r="O21" s="684"/>
    </row>
    <row r="22" spans="1:15" ht="12.75" customHeight="1" outlineLevel="1" x14ac:dyDescent="0.2">
      <c r="A22" s="997">
        <v>5</v>
      </c>
      <c r="B22" s="997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684"/>
    </row>
    <row r="23" spans="1:15" ht="12.75" customHeight="1" outlineLevel="1" x14ac:dyDescent="0.2">
      <c r="A23" s="997">
        <v>6</v>
      </c>
      <c r="B23" s="997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684"/>
    </row>
    <row r="24" spans="1:15" ht="12.75" customHeight="1" outlineLevel="1" x14ac:dyDescent="0.2">
      <c r="A24" s="997">
        <v>7</v>
      </c>
      <c r="B24" s="997"/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684"/>
    </row>
    <row r="25" spans="1:15" ht="12.75" customHeight="1" outlineLevel="1" x14ac:dyDescent="0.2">
      <c r="A25" s="997">
        <v>8</v>
      </c>
      <c r="B25" s="997"/>
      <c r="C25" s="998"/>
      <c r="D25" s="998"/>
      <c r="E25" s="998"/>
      <c r="F25" s="998"/>
      <c r="G25" s="998"/>
      <c r="H25" s="998"/>
      <c r="I25" s="998"/>
      <c r="J25" s="998"/>
      <c r="K25" s="998"/>
      <c r="L25" s="998"/>
      <c r="M25" s="998"/>
      <c r="N25" s="998"/>
      <c r="O25" s="684"/>
    </row>
    <row r="26" spans="1:15" ht="12.75" customHeight="1" outlineLevel="1" x14ac:dyDescent="0.2">
      <c r="A26" s="997">
        <v>9</v>
      </c>
      <c r="B26" s="997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684"/>
    </row>
    <row r="27" spans="1:15" ht="30" customHeight="1" x14ac:dyDescent="0.2">
      <c r="A27" s="1005" t="s">
        <v>2065</v>
      </c>
      <c r="B27" s="1005"/>
      <c r="C27" s="1005"/>
      <c r="D27" s="1005"/>
      <c r="E27" s="1005"/>
      <c r="F27" s="1005"/>
      <c r="G27" s="1005"/>
      <c r="H27" s="1006"/>
      <c r="I27" s="1007" t="s">
        <v>2062</v>
      </c>
      <c r="J27" s="1008"/>
      <c r="K27" s="1008"/>
      <c r="L27" s="1008"/>
      <c r="M27" s="1008"/>
      <c r="N27" s="1008"/>
      <c r="O27" s="685">
        <f>O28+O29+O30+O31+O32+O33+O34+O35+O36</f>
        <v>0</v>
      </c>
    </row>
    <row r="28" spans="1:15" ht="12.75" customHeight="1" outlineLevel="1" x14ac:dyDescent="0.2">
      <c r="A28" s="997">
        <v>1</v>
      </c>
      <c r="B28" s="997"/>
      <c r="C28" s="998"/>
      <c r="D28" s="998"/>
      <c r="E28" s="998"/>
      <c r="F28" s="998"/>
      <c r="G28" s="998"/>
      <c r="H28" s="998"/>
      <c r="I28" s="998"/>
      <c r="J28" s="998"/>
      <c r="K28" s="998"/>
      <c r="L28" s="998"/>
      <c r="M28" s="998"/>
      <c r="N28" s="998"/>
      <c r="O28" s="684"/>
    </row>
    <row r="29" spans="1:15" ht="12.75" customHeight="1" outlineLevel="1" x14ac:dyDescent="0.2">
      <c r="A29" s="997">
        <v>2</v>
      </c>
      <c r="B29" s="997"/>
      <c r="C29" s="998"/>
      <c r="D29" s="998"/>
      <c r="E29" s="998"/>
      <c r="F29" s="998"/>
      <c r="G29" s="998"/>
      <c r="H29" s="998"/>
      <c r="I29" s="998"/>
      <c r="J29" s="998"/>
      <c r="K29" s="998"/>
      <c r="L29" s="998"/>
      <c r="M29" s="998"/>
      <c r="N29" s="998"/>
      <c r="O29" s="684"/>
    </row>
    <row r="30" spans="1:15" ht="12.75" customHeight="1" outlineLevel="1" x14ac:dyDescent="0.2">
      <c r="A30" s="997">
        <v>3</v>
      </c>
      <c r="B30" s="997"/>
      <c r="C30" s="998"/>
      <c r="D30" s="998"/>
      <c r="E30" s="998"/>
      <c r="F30" s="998"/>
      <c r="G30" s="998"/>
      <c r="H30" s="998"/>
      <c r="I30" s="998"/>
      <c r="J30" s="998"/>
      <c r="K30" s="998"/>
      <c r="L30" s="998"/>
      <c r="M30" s="998"/>
      <c r="N30" s="998"/>
      <c r="O30" s="684"/>
    </row>
    <row r="31" spans="1:15" ht="12.75" customHeight="1" outlineLevel="1" x14ac:dyDescent="0.2">
      <c r="A31" s="997">
        <v>4</v>
      </c>
      <c r="B31" s="997"/>
      <c r="C31" s="998"/>
      <c r="D31" s="998"/>
      <c r="E31" s="998"/>
      <c r="F31" s="998"/>
      <c r="G31" s="998"/>
      <c r="H31" s="998"/>
      <c r="I31" s="998"/>
      <c r="J31" s="998"/>
      <c r="K31" s="998"/>
      <c r="L31" s="998"/>
      <c r="M31" s="998"/>
      <c r="N31" s="998"/>
      <c r="O31" s="684"/>
    </row>
    <row r="32" spans="1:15" ht="12.75" customHeight="1" outlineLevel="1" x14ac:dyDescent="0.2">
      <c r="A32" s="997">
        <v>5</v>
      </c>
      <c r="B32" s="997"/>
      <c r="C32" s="998"/>
      <c r="D32" s="998"/>
      <c r="E32" s="998"/>
      <c r="F32" s="998"/>
      <c r="G32" s="998"/>
      <c r="H32" s="998"/>
      <c r="I32" s="998"/>
      <c r="J32" s="998"/>
      <c r="K32" s="998"/>
      <c r="L32" s="998"/>
      <c r="M32" s="998"/>
      <c r="N32" s="998"/>
      <c r="O32" s="684"/>
    </row>
    <row r="33" spans="1:15" ht="12.75" customHeight="1" outlineLevel="1" x14ac:dyDescent="0.2">
      <c r="A33" s="997">
        <v>6</v>
      </c>
      <c r="B33" s="997"/>
      <c r="C33" s="998"/>
      <c r="D33" s="998"/>
      <c r="E33" s="998"/>
      <c r="F33" s="998"/>
      <c r="G33" s="998"/>
      <c r="H33" s="998"/>
      <c r="I33" s="998"/>
      <c r="J33" s="998"/>
      <c r="K33" s="998"/>
      <c r="L33" s="998"/>
      <c r="M33" s="998"/>
      <c r="N33" s="998"/>
      <c r="O33" s="684"/>
    </row>
    <row r="34" spans="1:15" ht="12.75" customHeight="1" outlineLevel="1" x14ac:dyDescent="0.2">
      <c r="A34" s="997">
        <v>7</v>
      </c>
      <c r="B34" s="997"/>
      <c r="C34" s="998"/>
      <c r="D34" s="998"/>
      <c r="E34" s="998"/>
      <c r="F34" s="998"/>
      <c r="G34" s="998"/>
      <c r="H34" s="998"/>
      <c r="I34" s="998"/>
      <c r="J34" s="998"/>
      <c r="K34" s="998"/>
      <c r="L34" s="998"/>
      <c r="M34" s="998"/>
      <c r="N34" s="998"/>
      <c r="O34" s="684"/>
    </row>
    <row r="35" spans="1:15" ht="12.75" customHeight="1" outlineLevel="1" x14ac:dyDescent="0.2">
      <c r="A35" s="997">
        <v>8</v>
      </c>
      <c r="B35" s="997"/>
      <c r="C35" s="998"/>
      <c r="D35" s="998"/>
      <c r="E35" s="998"/>
      <c r="F35" s="998"/>
      <c r="G35" s="998"/>
      <c r="H35" s="998"/>
      <c r="I35" s="998"/>
      <c r="J35" s="998"/>
      <c r="K35" s="998"/>
      <c r="L35" s="998"/>
      <c r="M35" s="998"/>
      <c r="N35" s="998"/>
      <c r="O35" s="684"/>
    </row>
    <row r="36" spans="1:15" ht="12.75" customHeight="1" outlineLevel="1" x14ac:dyDescent="0.2">
      <c r="A36" s="997">
        <v>9</v>
      </c>
      <c r="B36" s="997"/>
      <c r="C36" s="998"/>
      <c r="D36" s="998"/>
      <c r="E36" s="998"/>
      <c r="F36" s="998"/>
      <c r="G36" s="998"/>
      <c r="H36" s="998"/>
      <c r="I36" s="998"/>
      <c r="J36" s="998"/>
      <c r="K36" s="998"/>
      <c r="L36" s="998"/>
      <c r="M36" s="998"/>
      <c r="N36" s="998"/>
      <c r="O36" s="684"/>
    </row>
    <row r="37" spans="1:15" ht="30" customHeight="1" x14ac:dyDescent="0.2">
      <c r="A37" s="1005" t="s">
        <v>2066</v>
      </c>
      <c r="B37" s="1005"/>
      <c r="C37" s="1005"/>
      <c r="D37" s="1005"/>
      <c r="E37" s="1005"/>
      <c r="F37" s="1005"/>
      <c r="G37" s="1005"/>
      <c r="H37" s="1006"/>
      <c r="I37" s="1007" t="s">
        <v>2063</v>
      </c>
      <c r="J37" s="1008"/>
      <c r="K37" s="1008"/>
      <c r="L37" s="1008"/>
      <c r="M37" s="1008"/>
      <c r="N37" s="1008"/>
      <c r="O37" s="685">
        <f>O38+O39+O40+O41+O42+O43+O44+O45+O46</f>
        <v>0</v>
      </c>
    </row>
    <row r="38" spans="1:15" ht="12.75" customHeight="1" outlineLevel="1" x14ac:dyDescent="0.2">
      <c r="A38" s="997">
        <v>1</v>
      </c>
      <c r="B38" s="997"/>
      <c r="C38" s="998"/>
      <c r="D38" s="998"/>
      <c r="E38" s="998"/>
      <c r="F38" s="998"/>
      <c r="G38" s="998"/>
      <c r="H38" s="998"/>
      <c r="I38" s="998"/>
      <c r="J38" s="998"/>
      <c r="K38" s="998"/>
      <c r="L38" s="998"/>
      <c r="M38" s="998"/>
      <c r="N38" s="998"/>
      <c r="O38" s="684"/>
    </row>
    <row r="39" spans="1:15" ht="12.75" customHeight="1" outlineLevel="1" x14ac:dyDescent="0.2">
      <c r="A39" s="997">
        <v>2</v>
      </c>
      <c r="B39" s="997"/>
      <c r="C39" s="998"/>
      <c r="D39" s="998"/>
      <c r="E39" s="998"/>
      <c r="F39" s="998"/>
      <c r="G39" s="998"/>
      <c r="H39" s="998"/>
      <c r="I39" s="998"/>
      <c r="J39" s="998"/>
      <c r="K39" s="998"/>
      <c r="L39" s="998"/>
      <c r="M39" s="998"/>
      <c r="N39" s="998"/>
      <c r="O39" s="684"/>
    </row>
    <row r="40" spans="1:15" ht="12.75" customHeight="1" outlineLevel="1" x14ac:dyDescent="0.2">
      <c r="A40" s="997">
        <v>3</v>
      </c>
      <c r="B40" s="997"/>
      <c r="C40" s="998"/>
      <c r="D40" s="998"/>
      <c r="E40" s="998"/>
      <c r="F40" s="998"/>
      <c r="G40" s="998"/>
      <c r="H40" s="998"/>
      <c r="I40" s="998"/>
      <c r="J40" s="998"/>
      <c r="K40" s="998"/>
      <c r="L40" s="998"/>
      <c r="M40" s="998"/>
      <c r="N40" s="998"/>
      <c r="O40" s="684"/>
    </row>
    <row r="41" spans="1:15" ht="12.75" customHeight="1" outlineLevel="1" x14ac:dyDescent="0.2">
      <c r="A41" s="997">
        <v>4</v>
      </c>
      <c r="B41" s="997"/>
      <c r="C41" s="998"/>
      <c r="D41" s="998"/>
      <c r="E41" s="998"/>
      <c r="F41" s="998"/>
      <c r="G41" s="998"/>
      <c r="H41" s="998"/>
      <c r="I41" s="998"/>
      <c r="J41" s="998"/>
      <c r="K41" s="998"/>
      <c r="L41" s="998"/>
      <c r="M41" s="998"/>
      <c r="N41" s="998"/>
      <c r="O41" s="684"/>
    </row>
    <row r="42" spans="1:15" ht="12.75" customHeight="1" outlineLevel="1" x14ac:dyDescent="0.2">
      <c r="A42" s="997">
        <v>5</v>
      </c>
      <c r="B42" s="997"/>
      <c r="C42" s="998"/>
      <c r="D42" s="998"/>
      <c r="E42" s="998"/>
      <c r="F42" s="998"/>
      <c r="G42" s="998"/>
      <c r="H42" s="998"/>
      <c r="I42" s="998"/>
      <c r="J42" s="998"/>
      <c r="K42" s="998"/>
      <c r="L42" s="998"/>
      <c r="M42" s="998"/>
      <c r="N42" s="998"/>
      <c r="O42" s="684"/>
    </row>
    <row r="43" spans="1:15" ht="12.75" customHeight="1" outlineLevel="1" x14ac:dyDescent="0.2">
      <c r="A43" s="997">
        <v>6</v>
      </c>
      <c r="B43" s="997"/>
      <c r="C43" s="998"/>
      <c r="D43" s="998"/>
      <c r="E43" s="998"/>
      <c r="F43" s="998"/>
      <c r="G43" s="998"/>
      <c r="H43" s="998"/>
      <c r="I43" s="998"/>
      <c r="J43" s="998"/>
      <c r="K43" s="998"/>
      <c r="L43" s="998"/>
      <c r="M43" s="998"/>
      <c r="N43" s="998"/>
      <c r="O43" s="684"/>
    </row>
    <row r="44" spans="1:15" ht="12.75" customHeight="1" outlineLevel="1" x14ac:dyDescent="0.2">
      <c r="A44" s="997">
        <v>7</v>
      </c>
      <c r="B44" s="997"/>
      <c r="C44" s="998"/>
      <c r="D44" s="998"/>
      <c r="E44" s="998"/>
      <c r="F44" s="998"/>
      <c r="G44" s="998"/>
      <c r="H44" s="998"/>
      <c r="I44" s="998"/>
      <c r="J44" s="998"/>
      <c r="K44" s="998"/>
      <c r="L44" s="998"/>
      <c r="M44" s="998"/>
      <c r="N44" s="998"/>
      <c r="O44" s="684"/>
    </row>
    <row r="45" spans="1:15" ht="12.75" customHeight="1" outlineLevel="1" x14ac:dyDescent="0.2">
      <c r="A45" s="997">
        <v>8</v>
      </c>
      <c r="B45" s="997"/>
      <c r="C45" s="998"/>
      <c r="D45" s="998"/>
      <c r="E45" s="998"/>
      <c r="F45" s="998"/>
      <c r="G45" s="998"/>
      <c r="H45" s="998"/>
      <c r="I45" s="998"/>
      <c r="J45" s="998"/>
      <c r="K45" s="998"/>
      <c r="L45" s="998"/>
      <c r="M45" s="998"/>
      <c r="N45" s="998"/>
      <c r="O45" s="684"/>
    </row>
    <row r="46" spans="1:15" ht="12.75" customHeight="1" outlineLevel="1" x14ac:dyDescent="0.2">
      <c r="A46" s="997">
        <v>9</v>
      </c>
      <c r="B46" s="997"/>
      <c r="C46" s="998"/>
      <c r="D46" s="998"/>
      <c r="E46" s="998"/>
      <c r="F46" s="998"/>
      <c r="G46" s="998"/>
      <c r="H46" s="998"/>
      <c r="I46" s="998"/>
      <c r="J46" s="998"/>
      <c r="K46" s="998"/>
      <c r="L46" s="998"/>
      <c r="M46" s="998"/>
      <c r="N46" s="998"/>
      <c r="O46" s="684"/>
    </row>
    <row r="47" spans="1:15" ht="30" customHeight="1" x14ac:dyDescent="0.2">
      <c r="A47" s="1005" t="s">
        <v>2067</v>
      </c>
      <c r="B47" s="1005"/>
      <c r="C47" s="1005"/>
      <c r="D47" s="1005"/>
      <c r="E47" s="1005"/>
      <c r="F47" s="1005"/>
      <c r="G47" s="1005"/>
      <c r="H47" s="1006"/>
      <c r="I47" s="1007" t="s">
        <v>2068</v>
      </c>
      <c r="J47" s="1008"/>
      <c r="K47" s="1008"/>
      <c r="L47" s="1008"/>
      <c r="M47" s="1008"/>
      <c r="N47" s="1008"/>
      <c r="O47" s="685">
        <f>O48+O49+O50+O51+O52+O53+O54+O55+O56</f>
        <v>0</v>
      </c>
    </row>
    <row r="48" spans="1:15" ht="12.75" customHeight="1" outlineLevel="1" x14ac:dyDescent="0.2">
      <c r="A48" s="997">
        <v>1</v>
      </c>
      <c r="B48" s="997"/>
      <c r="C48" s="998"/>
      <c r="D48" s="998"/>
      <c r="E48" s="998"/>
      <c r="F48" s="998"/>
      <c r="G48" s="998"/>
      <c r="H48" s="998"/>
      <c r="I48" s="998"/>
      <c r="J48" s="998"/>
      <c r="K48" s="998"/>
      <c r="L48" s="998"/>
      <c r="M48" s="998"/>
      <c r="N48" s="998"/>
      <c r="O48" s="684"/>
    </row>
    <row r="49" spans="1:15" ht="12.75" customHeight="1" outlineLevel="1" x14ac:dyDescent="0.2">
      <c r="A49" s="997">
        <v>2</v>
      </c>
      <c r="B49" s="997"/>
      <c r="C49" s="998"/>
      <c r="D49" s="998"/>
      <c r="E49" s="998"/>
      <c r="F49" s="998"/>
      <c r="G49" s="998"/>
      <c r="H49" s="998"/>
      <c r="I49" s="998"/>
      <c r="J49" s="998"/>
      <c r="K49" s="998"/>
      <c r="L49" s="998"/>
      <c r="M49" s="998"/>
      <c r="N49" s="998"/>
      <c r="O49" s="684"/>
    </row>
    <row r="50" spans="1:15" ht="12.75" customHeight="1" outlineLevel="1" x14ac:dyDescent="0.2">
      <c r="A50" s="997">
        <v>3</v>
      </c>
      <c r="B50" s="997"/>
      <c r="C50" s="998"/>
      <c r="D50" s="998"/>
      <c r="E50" s="998"/>
      <c r="F50" s="998"/>
      <c r="G50" s="998"/>
      <c r="H50" s="998"/>
      <c r="I50" s="998"/>
      <c r="J50" s="998"/>
      <c r="K50" s="998"/>
      <c r="L50" s="998"/>
      <c r="M50" s="998"/>
      <c r="N50" s="998"/>
      <c r="O50" s="684"/>
    </row>
    <row r="51" spans="1:15" ht="12.75" customHeight="1" outlineLevel="1" x14ac:dyDescent="0.2">
      <c r="A51" s="997">
        <v>4</v>
      </c>
      <c r="B51" s="997"/>
      <c r="C51" s="998"/>
      <c r="D51" s="998"/>
      <c r="E51" s="998"/>
      <c r="F51" s="998"/>
      <c r="G51" s="998"/>
      <c r="H51" s="998"/>
      <c r="I51" s="998"/>
      <c r="J51" s="998"/>
      <c r="K51" s="998"/>
      <c r="L51" s="998"/>
      <c r="M51" s="998"/>
      <c r="N51" s="998"/>
      <c r="O51" s="684"/>
    </row>
    <row r="52" spans="1:15" ht="12.75" customHeight="1" outlineLevel="1" x14ac:dyDescent="0.2">
      <c r="A52" s="997">
        <v>5</v>
      </c>
      <c r="B52" s="997"/>
      <c r="C52" s="998"/>
      <c r="D52" s="998"/>
      <c r="E52" s="998"/>
      <c r="F52" s="998"/>
      <c r="G52" s="998"/>
      <c r="H52" s="998"/>
      <c r="I52" s="998"/>
      <c r="J52" s="998"/>
      <c r="K52" s="998"/>
      <c r="L52" s="998"/>
      <c r="M52" s="998"/>
      <c r="N52" s="998"/>
      <c r="O52" s="684"/>
    </row>
    <row r="53" spans="1:15" ht="12" customHeight="1" outlineLevel="1" x14ac:dyDescent="0.2">
      <c r="A53" s="997">
        <v>6</v>
      </c>
      <c r="B53" s="997"/>
      <c r="C53" s="998"/>
      <c r="D53" s="998"/>
      <c r="E53" s="998"/>
      <c r="F53" s="998"/>
      <c r="G53" s="998"/>
      <c r="H53" s="998"/>
      <c r="I53" s="998"/>
      <c r="J53" s="998"/>
      <c r="K53" s="998"/>
      <c r="L53" s="998"/>
      <c r="M53" s="998"/>
      <c r="N53" s="998"/>
      <c r="O53" s="684"/>
    </row>
    <row r="54" spans="1:15" ht="12" customHeight="1" outlineLevel="1" x14ac:dyDescent="0.2">
      <c r="A54" s="997">
        <v>7</v>
      </c>
      <c r="B54" s="997"/>
      <c r="C54" s="998"/>
      <c r="D54" s="998"/>
      <c r="E54" s="998"/>
      <c r="F54" s="998"/>
      <c r="G54" s="998"/>
      <c r="H54" s="998"/>
      <c r="I54" s="998"/>
      <c r="J54" s="998"/>
      <c r="K54" s="998"/>
      <c r="L54" s="998"/>
      <c r="M54" s="998"/>
      <c r="N54" s="998"/>
      <c r="O54" s="684"/>
    </row>
    <row r="55" spans="1:15" ht="12" customHeight="1" outlineLevel="1" x14ac:dyDescent="0.2">
      <c r="A55" s="997">
        <v>8</v>
      </c>
      <c r="B55" s="997"/>
      <c r="C55" s="998"/>
      <c r="D55" s="998"/>
      <c r="E55" s="998"/>
      <c r="F55" s="998"/>
      <c r="G55" s="998"/>
      <c r="H55" s="998"/>
      <c r="I55" s="998"/>
      <c r="J55" s="998"/>
      <c r="K55" s="998"/>
      <c r="L55" s="998"/>
      <c r="M55" s="998"/>
      <c r="N55" s="998"/>
      <c r="O55" s="684"/>
    </row>
    <row r="56" spans="1:15" s="73" customFormat="1" ht="18.399999999999999" customHeight="1" outlineLevel="1" x14ac:dyDescent="0.2">
      <c r="A56" s="997">
        <v>9</v>
      </c>
      <c r="B56" s="997"/>
      <c r="C56" s="998"/>
      <c r="D56" s="998"/>
      <c r="E56" s="998"/>
      <c r="F56" s="998"/>
      <c r="G56" s="998"/>
      <c r="H56" s="998"/>
      <c r="I56" s="998"/>
      <c r="J56" s="998"/>
      <c r="K56" s="998"/>
      <c r="L56" s="998"/>
      <c r="M56" s="998"/>
      <c r="N56" s="998"/>
      <c r="O56" s="684"/>
    </row>
    <row r="57" spans="1:15" ht="30" customHeight="1" x14ac:dyDescent="0.2">
      <c r="A57" s="1005" t="s">
        <v>2069</v>
      </c>
      <c r="B57" s="1005"/>
      <c r="C57" s="1005"/>
      <c r="D57" s="1005"/>
      <c r="E57" s="1005"/>
      <c r="F57" s="1005"/>
      <c r="G57" s="1005"/>
      <c r="H57" s="1006"/>
      <c r="I57" s="1007" t="s">
        <v>332</v>
      </c>
      <c r="J57" s="1008"/>
      <c r="K57" s="1008"/>
      <c r="L57" s="1008"/>
      <c r="M57" s="1008"/>
      <c r="N57" s="1008"/>
      <c r="O57" s="685">
        <f>O58+O59+O60+O61+O62+O63+O64+O65+O66</f>
        <v>0</v>
      </c>
    </row>
    <row r="58" spans="1:15" ht="12.75" customHeight="1" outlineLevel="1" x14ac:dyDescent="0.2">
      <c r="A58" s="997">
        <v>1</v>
      </c>
      <c r="B58" s="997"/>
      <c r="C58" s="998"/>
      <c r="D58" s="998"/>
      <c r="E58" s="998"/>
      <c r="F58" s="998"/>
      <c r="G58" s="998"/>
      <c r="H58" s="998"/>
      <c r="I58" s="998"/>
      <c r="J58" s="998"/>
      <c r="K58" s="998"/>
      <c r="L58" s="998"/>
      <c r="M58" s="998"/>
      <c r="N58" s="998"/>
      <c r="O58" s="684"/>
    </row>
    <row r="59" spans="1:15" ht="12.75" customHeight="1" outlineLevel="1" x14ac:dyDescent="0.2">
      <c r="A59" s="997">
        <v>2</v>
      </c>
      <c r="B59" s="997"/>
      <c r="C59" s="998"/>
      <c r="D59" s="998"/>
      <c r="E59" s="998"/>
      <c r="F59" s="998"/>
      <c r="G59" s="998"/>
      <c r="H59" s="998"/>
      <c r="I59" s="998"/>
      <c r="J59" s="998"/>
      <c r="K59" s="998"/>
      <c r="L59" s="998"/>
      <c r="M59" s="998"/>
      <c r="N59" s="998"/>
      <c r="O59" s="684"/>
    </row>
    <row r="60" spans="1:15" ht="12.75" customHeight="1" outlineLevel="1" x14ac:dyDescent="0.2">
      <c r="A60" s="997">
        <v>3</v>
      </c>
      <c r="B60" s="997"/>
      <c r="C60" s="998"/>
      <c r="D60" s="998"/>
      <c r="E60" s="998"/>
      <c r="F60" s="998"/>
      <c r="G60" s="998"/>
      <c r="H60" s="998"/>
      <c r="I60" s="998"/>
      <c r="J60" s="998"/>
      <c r="K60" s="998"/>
      <c r="L60" s="998"/>
      <c r="M60" s="998"/>
      <c r="N60" s="998"/>
      <c r="O60" s="684"/>
    </row>
    <row r="61" spans="1:15" ht="12.75" customHeight="1" outlineLevel="1" x14ac:dyDescent="0.2">
      <c r="A61" s="997">
        <v>4</v>
      </c>
      <c r="B61" s="997"/>
      <c r="C61" s="998"/>
      <c r="D61" s="998"/>
      <c r="E61" s="998"/>
      <c r="F61" s="998"/>
      <c r="G61" s="998"/>
      <c r="H61" s="998"/>
      <c r="I61" s="998"/>
      <c r="J61" s="998"/>
      <c r="K61" s="998"/>
      <c r="L61" s="998"/>
      <c r="M61" s="998"/>
      <c r="N61" s="998"/>
      <c r="O61" s="684"/>
    </row>
    <row r="62" spans="1:15" ht="12.75" customHeight="1" outlineLevel="1" x14ac:dyDescent="0.2">
      <c r="A62" s="997">
        <v>5</v>
      </c>
      <c r="B62" s="997"/>
      <c r="C62" s="998"/>
      <c r="D62" s="998"/>
      <c r="E62" s="998"/>
      <c r="F62" s="998"/>
      <c r="G62" s="998"/>
      <c r="H62" s="998"/>
      <c r="I62" s="998"/>
      <c r="J62" s="998"/>
      <c r="K62" s="998"/>
      <c r="L62" s="998"/>
      <c r="M62" s="998"/>
      <c r="N62" s="998"/>
      <c r="O62" s="684"/>
    </row>
    <row r="63" spans="1:15" outlineLevel="1" x14ac:dyDescent="0.2">
      <c r="A63" s="997">
        <v>6</v>
      </c>
      <c r="B63" s="997"/>
      <c r="C63" s="998"/>
      <c r="D63" s="998"/>
      <c r="E63" s="998"/>
      <c r="F63" s="998"/>
      <c r="G63" s="998"/>
      <c r="H63" s="998"/>
      <c r="I63" s="998"/>
      <c r="J63" s="998"/>
      <c r="K63" s="998"/>
      <c r="L63" s="998"/>
      <c r="M63" s="998"/>
      <c r="N63" s="998"/>
      <c r="O63" s="684"/>
    </row>
    <row r="64" spans="1:15" outlineLevel="1" x14ac:dyDescent="0.2">
      <c r="A64" s="997">
        <v>7</v>
      </c>
      <c r="B64" s="997"/>
      <c r="C64" s="998"/>
      <c r="D64" s="998"/>
      <c r="E64" s="998"/>
      <c r="F64" s="998"/>
      <c r="G64" s="998"/>
      <c r="H64" s="998"/>
      <c r="I64" s="998"/>
      <c r="J64" s="998"/>
      <c r="K64" s="998"/>
      <c r="L64" s="998"/>
      <c r="M64" s="998"/>
      <c r="N64" s="998"/>
      <c r="O64" s="684"/>
    </row>
    <row r="65" spans="1:15" outlineLevel="1" x14ac:dyDescent="0.2">
      <c r="A65" s="997">
        <v>8</v>
      </c>
      <c r="B65" s="997"/>
      <c r="C65" s="998"/>
      <c r="D65" s="998"/>
      <c r="E65" s="998"/>
      <c r="F65" s="998"/>
      <c r="G65" s="998"/>
      <c r="H65" s="998"/>
      <c r="I65" s="998"/>
      <c r="J65" s="998"/>
      <c r="K65" s="998"/>
      <c r="L65" s="998"/>
      <c r="M65" s="998"/>
      <c r="N65" s="998"/>
      <c r="O65" s="684"/>
    </row>
    <row r="66" spans="1:15" s="73" customFormat="1" ht="18.399999999999999" customHeight="1" outlineLevel="1" x14ac:dyDescent="0.2">
      <c r="A66" s="997">
        <v>9</v>
      </c>
      <c r="B66" s="997"/>
      <c r="C66" s="998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998"/>
      <c r="O66" s="684"/>
    </row>
    <row r="67" spans="1:15" x14ac:dyDescent="0.2">
      <c r="A67" s="153"/>
      <c r="B67" s="153"/>
      <c r="C67" s="612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9"/>
    </row>
    <row r="68" spans="1:15" x14ac:dyDescent="0.2">
      <c r="A68" s="992" t="s">
        <v>180</v>
      </c>
      <c r="B68" s="992"/>
      <c r="C68" s="992"/>
      <c r="D68" s="1003"/>
      <c r="E68" s="1003"/>
      <c r="F68" s="1003"/>
      <c r="G68" s="1003"/>
      <c r="H68" s="1003"/>
      <c r="I68" s="403"/>
      <c r="J68" s="1004"/>
      <c r="K68" s="1004"/>
      <c r="L68" s="1004"/>
      <c r="M68" s="1004"/>
      <c r="N68" s="1004"/>
      <c r="O68" s="403"/>
    </row>
    <row r="69" spans="1:15" x14ac:dyDescent="0.2">
      <c r="A69" s="404"/>
      <c r="B69" s="404"/>
      <c r="C69" s="404"/>
      <c r="D69" s="1001" t="s">
        <v>181</v>
      </c>
      <c r="E69" s="1001"/>
      <c r="F69" s="1001"/>
      <c r="G69" s="1001"/>
      <c r="H69" s="1001"/>
      <c r="I69" s="1001"/>
      <c r="J69" s="1002" t="s">
        <v>182</v>
      </c>
      <c r="K69" s="1002"/>
      <c r="L69" s="1002"/>
      <c r="M69" s="1002"/>
      <c r="N69" s="1002"/>
      <c r="O69" s="73"/>
    </row>
  </sheetData>
  <mergeCells count="162">
    <mergeCell ref="A65:B65"/>
    <mergeCell ref="C65:H65"/>
    <mergeCell ref="I65:N65"/>
    <mergeCell ref="A66:B66"/>
    <mergeCell ref="C66:H66"/>
    <mergeCell ref="I66:N66"/>
    <mergeCell ref="A63:B63"/>
    <mergeCell ref="C63:H63"/>
    <mergeCell ref="I63:N63"/>
    <mergeCell ref="A64:B64"/>
    <mergeCell ref="C64:H64"/>
    <mergeCell ref="I64:N64"/>
    <mergeCell ref="A62:B62"/>
    <mergeCell ref="C62:H62"/>
    <mergeCell ref="I62:N62"/>
    <mergeCell ref="A59:B59"/>
    <mergeCell ref="C59:H59"/>
    <mergeCell ref="I59:N59"/>
    <mergeCell ref="A60:B60"/>
    <mergeCell ref="C60:H60"/>
    <mergeCell ref="I60:N60"/>
    <mergeCell ref="I35:N35"/>
    <mergeCell ref="A56:B56"/>
    <mergeCell ref="C56:H56"/>
    <mergeCell ref="I56:N56"/>
    <mergeCell ref="A27:H27"/>
    <mergeCell ref="I27:N27"/>
    <mergeCell ref="A61:B61"/>
    <mergeCell ref="C61:H61"/>
    <mergeCell ref="I61:N61"/>
    <mergeCell ref="A57:H57"/>
    <mergeCell ref="I57:N57"/>
    <mergeCell ref="A58:B58"/>
    <mergeCell ref="C58:H58"/>
    <mergeCell ref="I58:N58"/>
    <mergeCell ref="A37:H37"/>
    <mergeCell ref="I37:N37"/>
    <mergeCell ref="A36:B36"/>
    <mergeCell ref="C36:H36"/>
    <mergeCell ref="I36:N36"/>
    <mergeCell ref="A54:B54"/>
    <mergeCell ref="C54:H54"/>
    <mergeCell ref="I54:N54"/>
    <mergeCell ref="A55:B55"/>
    <mergeCell ref="C55:H55"/>
    <mergeCell ref="I55:N55"/>
    <mergeCell ref="A52:B52"/>
    <mergeCell ref="C52:H52"/>
    <mergeCell ref="I52:N52"/>
    <mergeCell ref="A53:B53"/>
    <mergeCell ref="C53:H53"/>
    <mergeCell ref="I53:N53"/>
    <mergeCell ref="A45:B45"/>
    <mergeCell ref="C45:H45"/>
    <mergeCell ref="I45:N45"/>
    <mergeCell ref="A46:B46"/>
    <mergeCell ref="C46:H46"/>
    <mergeCell ref="I46:N46"/>
    <mergeCell ref="I51:N51"/>
    <mergeCell ref="A48:B48"/>
    <mergeCell ref="C48:H48"/>
    <mergeCell ref="I48:N48"/>
    <mergeCell ref="A49:B49"/>
    <mergeCell ref="C49:H49"/>
    <mergeCell ref="I49:N49"/>
    <mergeCell ref="A47:H47"/>
    <mergeCell ref="I47:N47"/>
    <mergeCell ref="A50:B50"/>
    <mergeCell ref="C50:H50"/>
    <mergeCell ref="I50:N50"/>
    <mergeCell ref="A51:B51"/>
    <mergeCell ref="C51:H51"/>
    <mergeCell ref="I40:N40"/>
    <mergeCell ref="A38:B38"/>
    <mergeCell ref="C38:H38"/>
    <mergeCell ref="I38:N38"/>
    <mergeCell ref="A43:B43"/>
    <mergeCell ref="C43:H43"/>
    <mergeCell ref="I43:N43"/>
    <mergeCell ref="A44:B44"/>
    <mergeCell ref="C44:H44"/>
    <mergeCell ref="I44:N44"/>
    <mergeCell ref="A41:B41"/>
    <mergeCell ref="C41:H41"/>
    <mergeCell ref="I41:N41"/>
    <mergeCell ref="A42:B42"/>
    <mergeCell ref="C42:H42"/>
    <mergeCell ref="I42:N42"/>
    <mergeCell ref="A31:B31"/>
    <mergeCell ref="C31:H31"/>
    <mergeCell ref="I31:N31"/>
    <mergeCell ref="D69:I69"/>
    <mergeCell ref="J69:N69"/>
    <mergeCell ref="A68:C68"/>
    <mergeCell ref="D68:H68"/>
    <mergeCell ref="J68:N68"/>
    <mergeCell ref="A34:B34"/>
    <mergeCell ref="C34:H34"/>
    <mergeCell ref="I34:N34"/>
    <mergeCell ref="A35:B35"/>
    <mergeCell ref="C35:H35"/>
    <mergeCell ref="A32:B32"/>
    <mergeCell ref="C32:H32"/>
    <mergeCell ref="I32:N32"/>
    <mergeCell ref="A33:B33"/>
    <mergeCell ref="C33:H33"/>
    <mergeCell ref="I33:N33"/>
    <mergeCell ref="A39:B39"/>
    <mergeCell ref="C39:H39"/>
    <mergeCell ref="I39:N39"/>
    <mergeCell ref="A40:B40"/>
    <mergeCell ref="C40:H40"/>
    <mergeCell ref="A28:B28"/>
    <mergeCell ref="C28:H28"/>
    <mergeCell ref="I28:N28"/>
    <mergeCell ref="A29:B29"/>
    <mergeCell ref="A30:B30"/>
    <mergeCell ref="A26:B26"/>
    <mergeCell ref="C26:H26"/>
    <mergeCell ref="I26:N26"/>
    <mergeCell ref="C29:H29"/>
    <mergeCell ref="I29:N29"/>
    <mergeCell ref="C30:H30"/>
    <mergeCell ref="I30:N30"/>
    <mergeCell ref="A24:B24"/>
    <mergeCell ref="C24:H24"/>
    <mergeCell ref="I24:N24"/>
    <mergeCell ref="A25:B25"/>
    <mergeCell ref="C25:H25"/>
    <mergeCell ref="I25:N25"/>
    <mergeCell ref="A22:B22"/>
    <mergeCell ref="C22:H22"/>
    <mergeCell ref="I22:N22"/>
    <mergeCell ref="A23:B23"/>
    <mergeCell ref="C23:H23"/>
    <mergeCell ref="I23:N23"/>
    <mergeCell ref="A20:B20"/>
    <mergeCell ref="C20:H20"/>
    <mergeCell ref="I20:N20"/>
    <mergeCell ref="A21:B21"/>
    <mergeCell ref="C21:H21"/>
    <mergeCell ref="I21:N21"/>
    <mergeCell ref="A16:O16"/>
    <mergeCell ref="A18:B18"/>
    <mergeCell ref="C18:H18"/>
    <mergeCell ref="I18:N18"/>
    <mergeCell ref="A19:B19"/>
    <mergeCell ref="C19:H19"/>
    <mergeCell ref="I19:N19"/>
    <mergeCell ref="A17:N17"/>
    <mergeCell ref="A13:B13"/>
    <mergeCell ref="C13:H13"/>
    <mergeCell ref="A14:O14"/>
    <mergeCell ref="A15:B15"/>
    <mergeCell ref="C15:N15"/>
    <mergeCell ref="I13:N13"/>
    <mergeCell ref="A7:O7"/>
    <mergeCell ref="A8:O8"/>
    <mergeCell ref="A9:O9"/>
    <mergeCell ref="A10:O10"/>
    <mergeCell ref="A11:O11"/>
    <mergeCell ref="A12:O1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6:Z36"/>
  <sheetViews>
    <sheetView topLeftCell="A4" zoomScale="88" zoomScaleNormal="88" workbookViewId="0">
      <selection activeCell="M21" sqref="M21:P21"/>
    </sheetView>
  </sheetViews>
  <sheetFormatPr defaultRowHeight="12" x14ac:dyDescent="0.2"/>
  <cols>
    <col min="1" max="1" width="3.140625" style="57" customWidth="1"/>
    <col min="2" max="2" width="3" style="57" customWidth="1"/>
    <col min="3" max="3" width="7.42578125" style="57" customWidth="1"/>
    <col min="4" max="4" width="4.7109375" style="57" customWidth="1"/>
    <col min="5" max="5" width="4.5703125" style="57" customWidth="1"/>
    <col min="6" max="6" width="4.42578125" style="57" customWidth="1"/>
    <col min="7" max="7" width="2.28515625" style="57" customWidth="1"/>
    <col min="8" max="8" width="0" style="57" hidden="1" customWidth="1"/>
    <col min="9" max="9" width="4.140625" style="57" customWidth="1"/>
    <col min="10" max="10" width="3.5703125" style="57" customWidth="1"/>
    <col min="11" max="11" width="2.42578125" style="57" customWidth="1"/>
    <col min="12" max="12" width="6" style="57" customWidth="1"/>
    <col min="13" max="16" width="3.5703125" style="59" customWidth="1"/>
    <col min="17" max="17" width="3.28515625" style="57" customWidth="1"/>
    <col min="18" max="18" width="5.7109375" style="57" customWidth="1"/>
    <col min="19" max="19" width="2.28515625" style="57" customWidth="1"/>
    <col min="20" max="20" width="2.42578125" style="57" customWidth="1"/>
    <col min="21" max="21" width="3.28515625" style="57" customWidth="1"/>
    <col min="22" max="22" width="3" style="57" customWidth="1"/>
    <col min="23" max="23" width="3.28515625" style="57" customWidth="1"/>
    <col min="24" max="24" width="3.7109375" style="57" customWidth="1"/>
    <col min="25" max="25" width="4" style="57" customWidth="1"/>
    <col min="26" max="26" width="9.42578125" style="57" customWidth="1"/>
    <col min="27" max="16384" width="9.140625" style="57"/>
  </cols>
  <sheetData>
    <row r="6" spans="1:26" ht="8.25" customHeight="1" x14ac:dyDescent="0.2">
      <c r="A6" s="1019"/>
      <c r="B6" s="1019"/>
      <c r="C6" s="1019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19"/>
    </row>
    <row r="7" spans="1:26" ht="15.75" customHeight="1" x14ac:dyDescent="0.2">
      <c r="A7" s="994" t="s">
        <v>328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</row>
    <row r="8" spans="1:26" ht="20.45" customHeight="1" x14ac:dyDescent="0.2">
      <c r="A8" s="994" t="s">
        <v>333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  <c r="U8" s="994"/>
      <c r="V8" s="994"/>
      <c r="W8" s="994"/>
      <c r="X8" s="994"/>
      <c r="Y8" s="994"/>
      <c r="Z8" s="994"/>
    </row>
    <row r="9" spans="1:26" ht="12.75" customHeight="1" x14ac:dyDescent="0.2">
      <c r="A9" s="994">
        <f>Декларация!G9</f>
        <v>0</v>
      </c>
      <c r="B9" s="994"/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4"/>
      <c r="P9" s="994"/>
      <c r="Q9" s="994"/>
      <c r="R9" s="994"/>
      <c r="S9" s="994"/>
      <c r="T9" s="994"/>
      <c r="U9" s="994"/>
      <c r="V9" s="994"/>
      <c r="W9" s="994"/>
      <c r="X9" s="994"/>
      <c r="Y9" s="994"/>
      <c r="Z9" s="994"/>
    </row>
    <row r="10" spans="1:26" ht="12.75" customHeight="1" x14ac:dyDescent="0.2">
      <c r="A10" s="1020">
        <f>Декларация!D5</f>
        <v>0</v>
      </c>
      <c r="B10" s="1020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20"/>
      <c r="Z10" s="1020"/>
    </row>
    <row r="11" spans="1:26" ht="12.75" customHeight="1" x14ac:dyDescent="0.2">
      <c r="A11" s="994">
        <f>Декларация!G7</f>
        <v>0</v>
      </c>
      <c r="B11" s="994"/>
      <c r="C11" s="994"/>
      <c r="D11" s="994"/>
      <c r="E11" s="994"/>
      <c r="F11" s="994"/>
      <c r="G11" s="994"/>
      <c r="H11" s="994"/>
      <c r="I11" s="994"/>
      <c r="J11" s="994"/>
      <c r="K11" s="994"/>
      <c r="L11" s="994"/>
      <c r="M11" s="994"/>
      <c r="N11" s="994"/>
      <c r="O11" s="994"/>
      <c r="P11" s="994"/>
      <c r="Q11" s="994"/>
      <c r="R11" s="994"/>
      <c r="S11" s="994"/>
      <c r="T11" s="994"/>
      <c r="U11" s="994"/>
      <c r="V11" s="994"/>
      <c r="W11" s="994"/>
      <c r="X11" s="994"/>
      <c r="Y11" s="994"/>
      <c r="Z11" s="994"/>
    </row>
    <row r="12" spans="1:26" ht="8.25" customHeight="1" x14ac:dyDescent="0.2">
      <c r="A12" s="1017"/>
      <c r="B12" s="1017"/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  <c r="X12" s="1017"/>
      <c r="Y12" s="1017"/>
      <c r="Z12" s="1017"/>
    </row>
    <row r="13" spans="1:26" ht="36" customHeight="1" x14ac:dyDescent="0.2">
      <c r="A13" s="1009" t="s">
        <v>233</v>
      </c>
      <c r="B13" s="1009"/>
      <c r="C13" s="1009" t="s">
        <v>334</v>
      </c>
      <c r="D13" s="1009"/>
      <c r="E13" s="1009"/>
      <c r="F13" s="1009"/>
      <c r="G13" s="1009"/>
      <c r="H13" s="1009"/>
      <c r="I13" s="1009" t="s">
        <v>335</v>
      </c>
      <c r="J13" s="1009"/>
      <c r="K13" s="1009"/>
      <c r="L13" s="1009"/>
      <c r="M13" s="1018" t="s">
        <v>336</v>
      </c>
      <c r="N13" s="1018"/>
      <c r="O13" s="1018"/>
      <c r="P13" s="1018"/>
      <c r="Q13" s="1009" t="s">
        <v>337</v>
      </c>
      <c r="R13" s="1009"/>
      <c r="S13" s="1009"/>
      <c r="T13" s="1009"/>
      <c r="U13" s="1009"/>
      <c r="V13" s="1009"/>
      <c r="W13" s="1009"/>
      <c r="X13" s="1009" t="s">
        <v>338</v>
      </c>
      <c r="Y13" s="1009"/>
      <c r="Z13" s="1009"/>
    </row>
    <row r="14" spans="1:26" ht="8.25" customHeight="1" x14ac:dyDescent="0.2">
      <c r="A14" s="1009"/>
      <c r="B14" s="1009"/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/>
      <c r="U14" s="1009"/>
      <c r="V14" s="1009"/>
      <c r="W14" s="1009"/>
      <c r="X14" s="1009"/>
      <c r="Y14" s="1009"/>
      <c r="Z14" s="1009"/>
    </row>
    <row r="15" spans="1:26" s="165" customFormat="1" ht="22.9" customHeight="1" x14ac:dyDescent="0.2">
      <c r="A15" s="1013"/>
      <c r="B15" s="1013"/>
      <c r="C15" s="1014" t="s">
        <v>330</v>
      </c>
      <c r="D15" s="1014"/>
      <c r="E15" s="1014"/>
      <c r="F15" s="1014"/>
      <c r="G15" s="1014"/>
      <c r="H15" s="1014"/>
      <c r="I15" s="1014"/>
      <c r="J15" s="1014"/>
      <c r="K15" s="1014"/>
      <c r="L15" s="1014"/>
      <c r="M15" s="1014"/>
      <c r="N15" s="1014"/>
      <c r="O15" s="1014"/>
      <c r="P15" s="1014"/>
      <c r="Q15" s="1015">
        <f>Q19+Q21+Q23+Q25+Q27+Q29+Q31</f>
        <v>0</v>
      </c>
      <c r="R15" s="1015"/>
      <c r="S15" s="1015"/>
      <c r="T15" s="1015"/>
      <c r="U15" s="1015"/>
      <c r="V15" s="1015"/>
      <c r="W15" s="1015"/>
      <c r="X15" s="1016">
        <f>X19+X21+X23+X25+X27+X29+X31</f>
        <v>0</v>
      </c>
      <c r="Y15" s="1016"/>
      <c r="Z15" s="1016"/>
    </row>
    <row r="16" spans="1:26" ht="8.25" customHeight="1" x14ac:dyDescent="0.2">
      <c r="A16" s="1009"/>
      <c r="B16" s="1009"/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</row>
    <row r="17" spans="1:26" ht="12.75" customHeight="1" x14ac:dyDescent="0.2">
      <c r="A17" s="1009"/>
      <c r="B17" s="1009"/>
      <c r="C17" s="1010" t="s">
        <v>331</v>
      </c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0"/>
      <c r="Z17" s="1010"/>
    </row>
    <row r="18" spans="1:26" ht="8.25" customHeight="1" x14ac:dyDescent="0.2">
      <c r="A18" s="1009"/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Q18" s="1009"/>
      <c r="R18" s="1009"/>
      <c r="S18" s="1009"/>
      <c r="T18" s="1009"/>
      <c r="U18" s="1009"/>
      <c r="V18" s="1009"/>
      <c r="W18" s="1009"/>
      <c r="X18" s="1009"/>
      <c r="Y18" s="1009"/>
      <c r="Z18" s="1009"/>
    </row>
    <row r="19" spans="1:26" ht="12.75" customHeight="1" x14ac:dyDescent="0.2">
      <c r="A19" s="1009">
        <v>1</v>
      </c>
      <c r="B19" s="1009"/>
      <c r="C19" s="1010" t="s">
        <v>339</v>
      </c>
      <c r="D19" s="1010"/>
      <c r="E19" s="1010"/>
      <c r="F19" s="1010"/>
      <c r="G19" s="1010"/>
      <c r="H19" s="1010"/>
      <c r="I19" s="1012"/>
      <c r="J19" s="1012"/>
      <c r="K19" s="1012"/>
      <c r="L19" s="1012"/>
      <c r="M19" s="1012"/>
      <c r="N19" s="1012"/>
      <c r="O19" s="1012"/>
      <c r="P19" s="1012"/>
      <c r="Q19" s="1012">
        <f>IF(M19-I19&gt;0,M19-I19,0)</f>
        <v>0</v>
      </c>
      <c r="R19" s="1012"/>
      <c r="S19" s="1012"/>
      <c r="T19" s="1012"/>
      <c r="U19" s="1012"/>
      <c r="V19" s="1012"/>
      <c r="W19" s="1012"/>
      <c r="X19" s="1009"/>
      <c r="Y19" s="1009"/>
      <c r="Z19" s="1009"/>
    </row>
    <row r="20" spans="1:26" ht="8.25" customHeight="1" x14ac:dyDescent="0.2">
      <c r="A20" s="1009"/>
      <c r="B20" s="1009"/>
      <c r="C20" s="1009"/>
      <c r="D20" s="1009"/>
      <c r="E20" s="1009"/>
      <c r="F20" s="1009"/>
      <c r="G20" s="1009"/>
      <c r="H20" s="1009"/>
      <c r="I20" s="1009"/>
      <c r="J20" s="1009"/>
      <c r="K20" s="1009"/>
      <c r="L20" s="1009"/>
      <c r="M20" s="1009"/>
      <c r="N20" s="1009"/>
      <c r="O20" s="1009"/>
      <c r="P20" s="1009"/>
      <c r="Q20" s="1009"/>
      <c r="R20" s="1009"/>
      <c r="S20" s="1009"/>
      <c r="T20" s="1009"/>
      <c r="U20" s="1009"/>
      <c r="V20" s="1009"/>
      <c r="W20" s="1009"/>
      <c r="X20" s="1009"/>
      <c r="Y20" s="1009"/>
      <c r="Z20" s="1009"/>
    </row>
    <row r="21" spans="1:26" ht="29.65" customHeight="1" x14ac:dyDescent="0.2">
      <c r="A21" s="1009">
        <v>2</v>
      </c>
      <c r="B21" s="1009"/>
      <c r="C21" s="1010" t="s">
        <v>340</v>
      </c>
      <c r="D21" s="1010"/>
      <c r="E21" s="1010"/>
      <c r="F21" s="1010"/>
      <c r="G21" s="1010"/>
      <c r="H21" s="1010"/>
      <c r="I21" s="1011"/>
      <c r="J21" s="1011"/>
      <c r="K21" s="1011"/>
      <c r="L21" s="1011"/>
      <c r="M21" s="1012"/>
      <c r="N21" s="1012"/>
      <c r="O21" s="1012"/>
      <c r="P21" s="1012"/>
      <c r="Q21" s="1012">
        <f>IF(M21-I21&gt;0,M21-I21,0)</f>
        <v>0</v>
      </c>
      <c r="R21" s="1012"/>
      <c r="S21" s="1012"/>
      <c r="T21" s="1012"/>
      <c r="U21" s="1012"/>
      <c r="V21" s="1012"/>
      <c r="W21" s="1012"/>
      <c r="X21" s="1009"/>
      <c r="Y21" s="1009"/>
      <c r="Z21" s="1009"/>
    </row>
    <row r="22" spans="1:26" ht="8.25" customHeight="1" x14ac:dyDescent="0.2">
      <c r="A22" s="1009"/>
      <c r="B22" s="1009"/>
      <c r="C22" s="1009"/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</row>
    <row r="23" spans="1:26" ht="23.45" customHeight="1" x14ac:dyDescent="0.2">
      <c r="A23" s="1009">
        <v>3</v>
      </c>
      <c r="B23" s="1009"/>
      <c r="C23" s="1010" t="s">
        <v>341</v>
      </c>
      <c r="D23" s="1010"/>
      <c r="E23" s="1010"/>
      <c r="F23" s="1010"/>
      <c r="G23" s="1010"/>
      <c r="H23" s="1010"/>
      <c r="I23" s="1011"/>
      <c r="J23" s="1011"/>
      <c r="K23" s="1011"/>
      <c r="L23" s="1011"/>
      <c r="M23" s="1012"/>
      <c r="N23" s="1012"/>
      <c r="O23" s="1012"/>
      <c r="P23" s="1012"/>
      <c r="Q23" s="1012">
        <f>IF(M23-I23&gt;0,M23-I23,0)</f>
        <v>0</v>
      </c>
      <c r="R23" s="1012"/>
      <c r="S23" s="1012"/>
      <c r="T23" s="1012"/>
      <c r="U23" s="1012"/>
      <c r="V23" s="1012"/>
      <c r="W23" s="1012"/>
      <c r="X23" s="1009"/>
      <c r="Y23" s="1009"/>
      <c r="Z23" s="1009"/>
    </row>
    <row r="24" spans="1:26" ht="8.25" customHeight="1" x14ac:dyDescent="0.2">
      <c r="A24" s="1009"/>
      <c r="B24" s="1009"/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1009"/>
      <c r="Z24" s="1009"/>
    </row>
    <row r="25" spans="1:26" ht="12.75" customHeight="1" x14ac:dyDescent="0.2">
      <c r="A25" s="1009">
        <v>4</v>
      </c>
      <c r="B25" s="1009"/>
      <c r="C25" s="1010" t="s">
        <v>342</v>
      </c>
      <c r="D25" s="1010"/>
      <c r="E25" s="1010"/>
      <c r="F25" s="1010"/>
      <c r="G25" s="1010"/>
      <c r="H25" s="1010"/>
      <c r="I25" s="1011"/>
      <c r="J25" s="1011"/>
      <c r="K25" s="1011"/>
      <c r="L25" s="1011"/>
      <c r="M25" s="1012"/>
      <c r="N25" s="1012"/>
      <c r="O25" s="1012"/>
      <c r="P25" s="1012"/>
      <c r="Q25" s="1012">
        <f>IF(M25-I25&gt;0,M25-I25,0)</f>
        <v>0</v>
      </c>
      <c r="R25" s="1012"/>
      <c r="S25" s="1012"/>
      <c r="T25" s="1012"/>
      <c r="U25" s="1012"/>
      <c r="V25" s="1012"/>
      <c r="W25" s="1012"/>
      <c r="X25" s="1009"/>
      <c r="Y25" s="1009"/>
      <c r="Z25" s="1009"/>
    </row>
    <row r="26" spans="1:26" ht="8.25" customHeight="1" x14ac:dyDescent="0.2">
      <c r="A26" s="1009"/>
      <c r="B26" s="1009"/>
      <c r="C26" s="1009"/>
      <c r="D26" s="1009"/>
      <c r="E26" s="1009"/>
      <c r="F26" s="1009"/>
      <c r="G26" s="1009"/>
      <c r="H26" s="1009"/>
      <c r="I26" s="1009"/>
      <c r="J26" s="1009"/>
      <c r="K26" s="1009"/>
      <c r="L26" s="1009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1009"/>
      <c r="Y26" s="1009"/>
      <c r="Z26" s="1009"/>
    </row>
    <row r="27" spans="1:26" ht="12.75" customHeight="1" x14ac:dyDescent="0.2">
      <c r="A27" s="1009">
        <v>5</v>
      </c>
      <c r="B27" s="1009"/>
      <c r="C27" s="1010" t="s">
        <v>343</v>
      </c>
      <c r="D27" s="1010"/>
      <c r="E27" s="1010"/>
      <c r="F27" s="1010"/>
      <c r="G27" s="1010"/>
      <c r="H27" s="1010"/>
      <c r="I27" s="1011"/>
      <c r="J27" s="1011"/>
      <c r="K27" s="1011"/>
      <c r="L27" s="1011"/>
      <c r="M27" s="1012"/>
      <c r="N27" s="1012"/>
      <c r="O27" s="1012"/>
      <c r="P27" s="1012"/>
      <c r="Q27" s="1012">
        <f>IF(M27-I27&gt;0,M27-I27,0)</f>
        <v>0</v>
      </c>
      <c r="R27" s="1012"/>
      <c r="S27" s="1012"/>
      <c r="T27" s="1012"/>
      <c r="U27" s="1012"/>
      <c r="V27" s="1012"/>
      <c r="W27" s="1012"/>
      <c r="X27" s="1009"/>
      <c r="Y27" s="1009"/>
      <c r="Z27" s="1009"/>
    </row>
    <row r="28" spans="1:26" ht="8.25" customHeight="1" x14ac:dyDescent="0.2">
      <c r="A28" s="1009"/>
      <c r="B28" s="1009"/>
      <c r="C28" s="1009"/>
      <c r="D28" s="1009"/>
      <c r="E28" s="1009"/>
      <c r="F28" s="1009"/>
      <c r="G28" s="1009"/>
      <c r="H28" s="1009"/>
      <c r="I28" s="1009"/>
      <c r="J28" s="1009"/>
      <c r="K28" s="1009"/>
      <c r="L28" s="1009"/>
      <c r="M28" s="1009"/>
      <c r="N28" s="1009"/>
      <c r="O28" s="1009"/>
      <c r="P28" s="1009"/>
      <c r="Q28" s="1009"/>
      <c r="R28" s="1009"/>
      <c r="S28" s="1009"/>
      <c r="T28" s="1009"/>
      <c r="U28" s="1009"/>
      <c r="V28" s="1009"/>
      <c r="W28" s="1009"/>
      <c r="X28" s="1009"/>
      <c r="Y28" s="1009"/>
      <c r="Z28" s="1009"/>
    </row>
    <row r="29" spans="1:26" x14ac:dyDescent="0.2">
      <c r="A29" s="1009">
        <v>6</v>
      </c>
      <c r="B29" s="1009"/>
      <c r="C29" s="1010"/>
      <c r="D29" s="1010"/>
      <c r="E29" s="1010"/>
      <c r="F29" s="1010"/>
      <c r="G29" s="1010"/>
      <c r="H29" s="1010"/>
      <c r="I29" s="1011"/>
      <c r="J29" s="1011"/>
      <c r="K29" s="1011"/>
      <c r="L29" s="1011"/>
      <c r="M29" s="1012"/>
      <c r="N29" s="1012"/>
      <c r="O29" s="1012"/>
      <c r="P29" s="1012"/>
      <c r="Q29" s="1012">
        <f>IF(M29-I29&gt;0,M29-I29,0)</f>
        <v>0</v>
      </c>
      <c r="R29" s="1012"/>
      <c r="S29" s="1012"/>
      <c r="T29" s="1012"/>
      <c r="U29" s="1012"/>
      <c r="V29" s="1012"/>
      <c r="W29" s="1012"/>
      <c r="X29" s="1009"/>
      <c r="Y29" s="1009"/>
      <c r="Z29" s="1009"/>
    </row>
    <row r="30" spans="1:26" ht="8.25" customHeight="1" x14ac:dyDescent="0.2">
      <c r="A30" s="1009"/>
      <c r="B30" s="1009"/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09"/>
      <c r="Y30" s="1009"/>
      <c r="Z30" s="1009"/>
    </row>
    <row r="31" spans="1:26" x14ac:dyDescent="0.2">
      <c r="A31" s="1009">
        <v>7</v>
      </c>
      <c r="B31" s="1009"/>
      <c r="C31" s="1010"/>
      <c r="D31" s="1010"/>
      <c r="E31" s="1010"/>
      <c r="F31" s="1010"/>
      <c r="G31" s="1010"/>
      <c r="H31" s="1010"/>
      <c r="I31" s="1011"/>
      <c r="J31" s="1011"/>
      <c r="K31" s="1011"/>
      <c r="L31" s="1011"/>
      <c r="M31" s="1012"/>
      <c r="N31" s="1012"/>
      <c r="O31" s="1012"/>
      <c r="P31" s="1012"/>
      <c r="Q31" s="1012">
        <f>IF(M31-I31&gt;0,M31-I31,0)</f>
        <v>0</v>
      </c>
      <c r="R31" s="1012"/>
      <c r="S31" s="1012"/>
      <c r="T31" s="1012"/>
      <c r="U31" s="1012"/>
      <c r="V31" s="1012"/>
      <c r="W31" s="1012"/>
      <c r="X31" s="1009"/>
      <c r="Y31" s="1009"/>
      <c r="Z31" s="1009"/>
    </row>
    <row r="32" spans="1:26" ht="8.25" customHeight="1" x14ac:dyDescent="0.2">
      <c r="A32" s="1009"/>
      <c r="B32" s="1009"/>
      <c r="C32" s="1009"/>
      <c r="D32" s="1009"/>
      <c r="E32" s="1009"/>
      <c r="F32" s="1009"/>
      <c r="G32" s="1009"/>
      <c r="H32" s="1009"/>
      <c r="I32" s="1009"/>
      <c r="J32" s="1009"/>
      <c r="K32" s="1009"/>
      <c r="L32" s="1009"/>
      <c r="M32" s="1009"/>
      <c r="N32" s="1009"/>
      <c r="O32" s="1009"/>
      <c r="P32" s="1009"/>
      <c r="Q32" s="1009"/>
      <c r="R32" s="1009"/>
      <c r="S32" s="1009"/>
      <c r="T32" s="1009"/>
      <c r="U32" s="1009"/>
      <c r="V32" s="1009"/>
      <c r="W32" s="1009"/>
      <c r="X32" s="1009"/>
      <c r="Y32" s="1009"/>
      <c r="Z32" s="1009"/>
    </row>
    <row r="35" spans="1:21" x14ac:dyDescent="0.2">
      <c r="A35" s="992" t="s">
        <v>180</v>
      </c>
      <c r="B35" s="992"/>
      <c r="C35" s="992"/>
      <c r="D35" s="1003"/>
      <c r="E35" s="1003"/>
      <c r="F35" s="1003"/>
      <c r="G35" s="1003"/>
      <c r="H35" s="1003"/>
      <c r="I35" s="403"/>
      <c r="J35" s="1004"/>
      <c r="K35" s="1004"/>
      <c r="L35" s="1004"/>
      <c r="M35" s="1004"/>
      <c r="N35" s="1004"/>
      <c r="O35" s="403"/>
      <c r="P35" s="1003"/>
      <c r="Q35" s="1003"/>
      <c r="R35" s="1003"/>
      <c r="S35" s="1003"/>
      <c r="T35" s="1003"/>
      <c r="U35" s="1003"/>
    </row>
    <row r="36" spans="1:21" x14ac:dyDescent="0.2">
      <c r="A36" s="404"/>
      <c r="B36" s="404"/>
      <c r="C36" s="404"/>
      <c r="D36" s="1001" t="s">
        <v>181</v>
      </c>
      <c r="E36" s="1001"/>
      <c r="F36" s="1001"/>
      <c r="G36" s="1001"/>
      <c r="H36" s="1001"/>
      <c r="I36" s="1001"/>
      <c r="J36" s="1002" t="s">
        <v>182</v>
      </c>
      <c r="K36" s="1002"/>
      <c r="L36" s="1002"/>
      <c r="M36" s="1002"/>
      <c r="N36" s="1002"/>
      <c r="O36" s="73"/>
      <c r="P36" s="1021" t="s">
        <v>183</v>
      </c>
      <c r="Q36" s="1021"/>
      <c r="R36" s="1021"/>
      <c r="S36" s="1021"/>
      <c r="T36" s="1021"/>
      <c r="U36" s="1021"/>
    </row>
  </sheetData>
  <sheetProtection selectLockedCells="1" selectUnlockedCells="1"/>
  <mergeCells count="78">
    <mergeCell ref="A35:C35"/>
    <mergeCell ref="D35:H35"/>
    <mergeCell ref="J35:N35"/>
    <mergeCell ref="P35:U35"/>
    <mergeCell ref="D36:I36"/>
    <mergeCell ref="J36:N36"/>
    <mergeCell ref="P36:U36"/>
    <mergeCell ref="A6:Z6"/>
    <mergeCell ref="A7:Z7"/>
    <mergeCell ref="A8:Z8"/>
    <mergeCell ref="A9:Z9"/>
    <mergeCell ref="A11:Z11"/>
    <mergeCell ref="A10:Z10"/>
    <mergeCell ref="A12:Z12"/>
    <mergeCell ref="A13:B13"/>
    <mergeCell ref="C13:H13"/>
    <mergeCell ref="I13:L13"/>
    <mergeCell ref="M13:P13"/>
    <mergeCell ref="Q13:W13"/>
    <mergeCell ref="X13:Z13"/>
    <mergeCell ref="A14:Z14"/>
    <mergeCell ref="A15:B15"/>
    <mergeCell ref="C15:P15"/>
    <mergeCell ref="Q15:W15"/>
    <mergeCell ref="X15:Z15"/>
    <mergeCell ref="A16:Z16"/>
    <mergeCell ref="A17:B17"/>
    <mergeCell ref="C17:Z17"/>
    <mergeCell ref="A18:Z18"/>
    <mergeCell ref="A19:B19"/>
    <mergeCell ref="C19:H19"/>
    <mergeCell ref="I19:L19"/>
    <mergeCell ref="M19:P19"/>
    <mergeCell ref="Q19:W19"/>
    <mergeCell ref="X19:Z19"/>
    <mergeCell ref="A20:Z20"/>
    <mergeCell ref="A21:B21"/>
    <mergeCell ref="C21:H21"/>
    <mergeCell ref="I21:L21"/>
    <mergeCell ref="M21:P21"/>
    <mergeCell ref="Q21:W21"/>
    <mergeCell ref="X21:Z21"/>
    <mergeCell ref="A22:Z22"/>
    <mergeCell ref="A23:B23"/>
    <mergeCell ref="C23:H23"/>
    <mergeCell ref="I23:L23"/>
    <mergeCell ref="M23:P23"/>
    <mergeCell ref="Q23:W23"/>
    <mergeCell ref="X23:Z23"/>
    <mergeCell ref="A24:Z24"/>
    <mergeCell ref="A25:B25"/>
    <mergeCell ref="C25:H25"/>
    <mergeCell ref="I25:L25"/>
    <mergeCell ref="M25:P25"/>
    <mergeCell ref="Q25:W25"/>
    <mergeCell ref="X25:Z25"/>
    <mergeCell ref="A26:Z26"/>
    <mergeCell ref="A27:B27"/>
    <mergeCell ref="C27:H27"/>
    <mergeCell ref="I27:L27"/>
    <mergeCell ref="M27:P27"/>
    <mergeCell ref="Q27:W27"/>
    <mergeCell ref="X27:Z27"/>
    <mergeCell ref="A28:Z28"/>
    <mergeCell ref="A29:B29"/>
    <mergeCell ref="C29:H29"/>
    <mergeCell ref="I29:L29"/>
    <mergeCell ref="M29:P29"/>
    <mergeCell ref="Q29:W29"/>
    <mergeCell ref="X29:Z29"/>
    <mergeCell ref="A32:Z32"/>
    <mergeCell ref="A30:Z30"/>
    <mergeCell ref="A31:B31"/>
    <mergeCell ref="C31:H31"/>
    <mergeCell ref="I31:L31"/>
    <mergeCell ref="M31:P31"/>
    <mergeCell ref="Q31:W31"/>
    <mergeCell ref="X31:Z31"/>
  </mergeCells>
  <pageMargins left="0.7" right="0.7" top="0.75" bottom="0.75" header="0.3" footer="0.3"/>
  <pageSetup paperSize="9" firstPageNumber="0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50"/>
  <sheetViews>
    <sheetView topLeftCell="A20" zoomScale="88" zoomScaleNormal="88" workbookViewId="0">
      <selection activeCell="AE16" sqref="AE16"/>
    </sheetView>
  </sheetViews>
  <sheetFormatPr defaultRowHeight="12" x14ac:dyDescent="0.2"/>
  <cols>
    <col min="1" max="1" width="3.28515625" style="57" customWidth="1"/>
    <col min="2" max="2" width="2.7109375" style="57" customWidth="1"/>
    <col min="3" max="3" width="6" style="57" customWidth="1"/>
    <col min="4" max="4" width="3.140625" style="57" customWidth="1"/>
    <col min="5" max="5" width="2.140625" style="57" customWidth="1"/>
    <col min="6" max="6" width="2.28515625" style="57" customWidth="1"/>
    <col min="7" max="7" width="4.140625" style="57" customWidth="1"/>
    <col min="8" max="8" width="3.42578125" style="57" customWidth="1"/>
    <col min="9" max="9" width="2.85546875" style="57" customWidth="1"/>
    <col min="10" max="10" width="2.42578125" style="57" customWidth="1"/>
    <col min="11" max="11" width="3.28515625" style="57" customWidth="1"/>
    <col min="12" max="15" width="4.140625" style="57" customWidth="1"/>
    <col min="16" max="16" width="4.5703125" style="57" customWidth="1"/>
    <col min="17" max="17" width="2.140625" style="57" customWidth="1"/>
    <col min="18" max="18" width="3.7109375" style="57" customWidth="1"/>
    <col min="19" max="19" width="4.42578125" style="57" customWidth="1"/>
    <col min="20" max="20" width="2.140625" style="57" customWidth="1"/>
    <col min="21" max="21" width="3.7109375" style="57" customWidth="1"/>
    <col min="22" max="23" width="2.140625" style="57" customWidth="1"/>
    <col min="24" max="24" width="14.42578125" style="57" customWidth="1"/>
    <col min="25" max="25" width="14.28515625" style="57" customWidth="1"/>
    <col min="26" max="26" width="3.140625" style="57" customWidth="1"/>
    <col min="27" max="27" width="4.85546875" style="57" customWidth="1"/>
    <col min="28" max="28" width="7.7109375" style="57" customWidth="1"/>
    <col min="29" max="16384" width="9.140625" style="57"/>
  </cols>
  <sheetData>
    <row r="1" spans="1:28" ht="17.25" customHeight="1" x14ac:dyDescent="0.2"/>
    <row r="2" spans="1:28" ht="17.25" customHeight="1" x14ac:dyDescent="0.2"/>
    <row r="3" spans="1:28" ht="17.25" customHeight="1" x14ac:dyDescent="0.2"/>
    <row r="4" spans="1:28" ht="17.25" customHeight="1" x14ac:dyDescent="0.2">
      <c r="A4" s="1023"/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1024"/>
      <c r="P4" s="1024"/>
      <c r="Q4" s="1024"/>
      <c r="R4" s="1024"/>
      <c r="S4" s="1024"/>
      <c r="T4" s="1024"/>
      <c r="U4" s="1024"/>
      <c r="V4" s="1024"/>
      <c r="W4" s="1024"/>
      <c r="X4" s="1024"/>
      <c r="Y4" s="1024"/>
      <c r="Z4" s="1024"/>
      <c r="AA4" s="1024"/>
      <c r="AB4" s="1025"/>
    </row>
    <row r="5" spans="1:28" ht="17.25" customHeight="1" x14ac:dyDescent="0.2">
      <c r="A5" s="994" t="s">
        <v>328</v>
      </c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  <c r="W5" s="994"/>
      <c r="X5" s="994"/>
      <c r="Y5" s="994"/>
      <c r="Z5" s="994"/>
      <c r="AA5" s="994"/>
      <c r="AB5" s="994"/>
    </row>
    <row r="6" spans="1:28" ht="18" customHeight="1" x14ac:dyDescent="0.2">
      <c r="B6" s="994" t="s">
        <v>2070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</row>
    <row r="7" spans="1:28" ht="12.75" customHeight="1" x14ac:dyDescent="0.2">
      <c r="A7" s="994">
        <f>Декларация!G9</f>
        <v>0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  <c r="AA7" s="994"/>
      <c r="AB7" s="994"/>
    </row>
    <row r="8" spans="1:28" ht="12.75" customHeight="1" x14ac:dyDescent="0.2">
      <c r="A8" s="1020">
        <f>Декларация!D5</f>
        <v>0</v>
      </c>
      <c r="B8" s="1020"/>
      <c r="C8" s="1020"/>
      <c r="D8" s="1020"/>
      <c r="E8" s="1020"/>
      <c r="F8" s="1020"/>
      <c r="G8" s="1020"/>
      <c r="H8" s="1020"/>
      <c r="I8" s="1020"/>
      <c r="J8" s="1020"/>
      <c r="K8" s="1020"/>
      <c r="L8" s="1020"/>
      <c r="M8" s="1020"/>
      <c r="N8" s="1020"/>
      <c r="O8" s="1020"/>
      <c r="P8" s="1020"/>
      <c r="Q8" s="1020"/>
      <c r="R8" s="1020"/>
      <c r="S8" s="1020"/>
      <c r="T8" s="1020"/>
      <c r="U8" s="1020"/>
      <c r="V8" s="1020"/>
      <c r="W8" s="1020"/>
      <c r="X8" s="1020"/>
      <c r="Y8" s="1020"/>
      <c r="Z8" s="1020"/>
      <c r="AA8" s="1020"/>
      <c r="AB8" s="1020"/>
    </row>
    <row r="9" spans="1:28" ht="12.75" customHeight="1" x14ac:dyDescent="0.2">
      <c r="A9" s="994">
        <f>Декларация!G7</f>
        <v>0</v>
      </c>
      <c r="B9" s="994"/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4"/>
      <c r="P9" s="994"/>
      <c r="Q9" s="994"/>
      <c r="R9" s="994"/>
      <c r="S9" s="994"/>
      <c r="T9" s="994"/>
      <c r="U9" s="994"/>
      <c r="V9" s="994"/>
      <c r="W9" s="994"/>
      <c r="X9" s="994"/>
      <c r="Y9" s="994"/>
      <c r="Z9" s="994"/>
      <c r="AA9" s="994"/>
      <c r="AB9" s="994"/>
    </row>
    <row r="10" spans="1:28" ht="12.75" hidden="1" customHeight="1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026">
        <f>Y14</f>
        <v>0</v>
      </c>
      <c r="R10" s="1026"/>
      <c r="S10" s="1026"/>
      <c r="T10" s="1026"/>
      <c r="U10" s="1026"/>
      <c r="V10" s="1026"/>
      <c r="W10" s="1026"/>
      <c r="X10" s="161"/>
      <c r="Y10" s="161"/>
      <c r="Z10" s="161"/>
      <c r="AA10" s="161"/>
      <c r="AB10" s="161"/>
    </row>
    <row r="11" spans="1:28" ht="8.25" customHeight="1" x14ac:dyDescent="0.2">
      <c r="A11" s="1023"/>
      <c r="B11" s="1024"/>
      <c r="C11" s="1024"/>
      <c r="D11" s="1024"/>
      <c r="E11" s="1024"/>
      <c r="F11" s="1024"/>
      <c r="G11" s="1024"/>
      <c r="H11" s="1024"/>
      <c r="I11" s="1024"/>
      <c r="J11" s="1024"/>
      <c r="K11" s="1024"/>
      <c r="L11" s="1024"/>
      <c r="M11" s="1024"/>
      <c r="N11" s="1024"/>
      <c r="O11" s="1024"/>
      <c r="P11" s="1024"/>
      <c r="Q11" s="1024"/>
      <c r="R11" s="1024"/>
      <c r="S11" s="1024"/>
      <c r="T11" s="1024"/>
      <c r="U11" s="1024"/>
      <c r="V11" s="1024"/>
      <c r="W11" s="1024"/>
      <c r="X11" s="1024"/>
      <c r="Y11" s="1024"/>
      <c r="Z11" s="1024"/>
      <c r="AA11" s="1024"/>
      <c r="AB11" s="1025"/>
    </row>
    <row r="12" spans="1:28" ht="90.75" customHeight="1" x14ac:dyDescent="0.2">
      <c r="A12" s="1009" t="s">
        <v>233</v>
      </c>
      <c r="B12" s="1009"/>
      <c r="C12" s="1009" t="s">
        <v>344</v>
      </c>
      <c r="D12" s="1009"/>
      <c r="E12" s="1009"/>
      <c r="F12" s="1009"/>
      <c r="G12" s="1009"/>
      <c r="H12" s="1009"/>
      <c r="I12" s="1009" t="s">
        <v>345</v>
      </c>
      <c r="J12" s="1009"/>
      <c r="K12" s="1009"/>
      <c r="L12" s="1009"/>
      <c r="M12" s="1009" t="s">
        <v>346</v>
      </c>
      <c r="N12" s="1009"/>
      <c r="O12" s="1009"/>
      <c r="P12" s="1009"/>
      <c r="Q12" s="1009" t="s">
        <v>347</v>
      </c>
      <c r="R12" s="1009"/>
      <c r="S12" s="1009"/>
      <c r="T12" s="1009"/>
      <c r="U12" s="1009"/>
      <c r="V12" s="1009"/>
      <c r="W12" s="1009"/>
      <c r="X12" s="163" t="s">
        <v>348</v>
      </c>
      <c r="Y12" s="163" t="s">
        <v>349</v>
      </c>
      <c r="Z12" s="1009" t="s">
        <v>350</v>
      </c>
      <c r="AA12" s="1009"/>
      <c r="AB12" s="1009"/>
    </row>
    <row r="13" spans="1:28" ht="8.25" customHeight="1" x14ac:dyDescent="0.2">
      <c r="A13" s="1009"/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09"/>
      <c r="O13" s="1009"/>
      <c r="P13" s="1009"/>
      <c r="Q13" s="1009"/>
      <c r="R13" s="1009"/>
      <c r="S13" s="1009"/>
      <c r="T13" s="1009"/>
      <c r="U13" s="1009"/>
      <c r="V13" s="1009"/>
      <c r="W13" s="1009"/>
      <c r="X13" s="163"/>
      <c r="Y13" s="163"/>
      <c r="Z13" s="1009"/>
      <c r="AA13" s="1009"/>
      <c r="AB13" s="1009"/>
    </row>
    <row r="14" spans="1:28" s="165" customFormat="1" ht="12.75" customHeight="1" x14ac:dyDescent="0.2">
      <c r="A14" s="1013"/>
      <c r="B14" s="1013"/>
      <c r="C14" s="1014" t="s">
        <v>330</v>
      </c>
      <c r="D14" s="1014"/>
      <c r="E14" s="1014"/>
      <c r="F14" s="1014"/>
      <c r="G14" s="1014"/>
      <c r="H14" s="1014"/>
      <c r="I14" s="1014"/>
      <c r="J14" s="1014"/>
      <c r="K14" s="1014"/>
      <c r="L14" s="1014"/>
      <c r="M14" s="1014"/>
      <c r="N14" s="1014"/>
      <c r="O14" s="1014"/>
      <c r="P14" s="1014"/>
      <c r="Q14" s="1015">
        <f>Q16+Q18+Q20+Q22+Q24+Q26+Q28+Q30+Q32+Q34+Q36+Q38+Q40+Q42+Q44+Q46</f>
        <v>0</v>
      </c>
      <c r="R14" s="1015"/>
      <c r="S14" s="1015"/>
      <c r="T14" s="1015"/>
      <c r="U14" s="1015"/>
      <c r="V14" s="1015"/>
      <c r="W14" s="1015"/>
      <c r="X14" s="164"/>
      <c r="Y14" s="164">
        <f>Y18+Y20+Y22+Y24+Y26+Y28+Y30+Y32+Y34+Y36+Y38+Y40+Y42+Y44+Y46</f>
        <v>0</v>
      </c>
      <c r="Z14" s="1009"/>
      <c r="AA14" s="1009"/>
      <c r="AB14" s="1009"/>
    </row>
    <row r="15" spans="1:28" ht="8.25" customHeight="1" x14ac:dyDescent="0.2">
      <c r="A15" s="1009"/>
      <c r="B15" s="1009"/>
      <c r="C15" s="1009"/>
      <c r="D15" s="1009"/>
      <c r="E15" s="1009"/>
      <c r="F15" s="1009"/>
      <c r="G15" s="1009"/>
      <c r="H15" s="1009"/>
      <c r="I15" s="1009"/>
      <c r="J15" s="1009"/>
      <c r="K15" s="1009"/>
      <c r="L15" s="1009"/>
      <c r="M15" s="1009"/>
      <c r="N15" s="1009"/>
      <c r="O15" s="1009"/>
      <c r="P15" s="1009"/>
      <c r="Q15" s="1009"/>
      <c r="R15" s="1009"/>
      <c r="S15" s="1009"/>
      <c r="T15" s="1009"/>
      <c r="U15" s="1009"/>
      <c r="V15" s="1009"/>
      <c r="W15" s="1009"/>
      <c r="X15" s="163"/>
      <c r="Y15" s="163"/>
      <c r="Z15" s="1009"/>
      <c r="AA15" s="1009"/>
      <c r="AB15" s="1009"/>
    </row>
    <row r="16" spans="1:28" ht="12.75" customHeight="1" x14ac:dyDescent="0.2">
      <c r="A16" s="1009"/>
      <c r="B16" s="1009"/>
      <c r="C16" s="1010" t="s">
        <v>331</v>
      </c>
      <c r="D16" s="1010"/>
      <c r="E16" s="1010"/>
      <c r="F16" s="1010"/>
      <c r="G16" s="1010"/>
      <c r="H16" s="1010"/>
      <c r="I16" s="1010"/>
      <c r="J16" s="1010"/>
      <c r="K16" s="1010"/>
      <c r="L16" s="1010"/>
      <c r="M16" s="1010"/>
      <c r="N16" s="1010"/>
      <c r="O16" s="1010"/>
      <c r="P16" s="1010"/>
      <c r="Q16" s="1010"/>
      <c r="R16" s="1010"/>
      <c r="S16" s="1010"/>
      <c r="T16" s="1010"/>
      <c r="U16" s="1010"/>
      <c r="V16" s="1010"/>
      <c r="W16" s="1010"/>
      <c r="X16" s="167"/>
      <c r="Y16" s="167"/>
      <c r="Z16" s="1009"/>
      <c r="AA16" s="1009"/>
      <c r="AB16" s="1009"/>
    </row>
    <row r="17" spans="1:28" ht="8.25" customHeight="1" x14ac:dyDescent="0.2">
      <c r="A17" s="1009"/>
      <c r="B17" s="1009"/>
      <c r="C17" s="1009"/>
      <c r="D17" s="1009"/>
      <c r="E17" s="1009"/>
      <c r="F17" s="1009"/>
      <c r="G17" s="1009"/>
      <c r="H17" s="1009"/>
      <c r="I17" s="1009"/>
      <c r="J17" s="1009"/>
      <c r="K17" s="1009"/>
      <c r="L17" s="1009"/>
      <c r="M17" s="1009"/>
      <c r="N17" s="1009"/>
      <c r="O17" s="1009"/>
      <c r="P17" s="1009"/>
      <c r="Q17" s="1009"/>
      <c r="R17" s="1009"/>
      <c r="S17" s="1009"/>
      <c r="T17" s="1009"/>
      <c r="U17" s="1009"/>
      <c r="V17" s="1009"/>
      <c r="W17" s="1009"/>
      <c r="X17" s="163"/>
      <c r="Y17" s="163"/>
      <c r="Z17" s="1009"/>
      <c r="AA17" s="1009"/>
      <c r="AB17" s="1009"/>
    </row>
    <row r="18" spans="1:28" x14ac:dyDescent="0.2">
      <c r="A18" s="1009">
        <v>1</v>
      </c>
      <c r="B18" s="1009"/>
      <c r="C18" s="1010"/>
      <c r="D18" s="1010"/>
      <c r="E18" s="1010"/>
      <c r="F18" s="1010"/>
      <c r="G18" s="1010"/>
      <c r="H18" s="1010"/>
      <c r="I18" s="1011"/>
      <c r="J18" s="1011"/>
      <c r="K18" s="1011"/>
      <c r="L18" s="1011"/>
      <c r="M18" s="1022"/>
      <c r="N18" s="1022"/>
      <c r="O18" s="1022"/>
      <c r="P18" s="1022"/>
      <c r="Q18" s="1012"/>
      <c r="R18" s="1012"/>
      <c r="S18" s="1012"/>
      <c r="T18" s="1012"/>
      <c r="U18" s="1012"/>
      <c r="V18" s="1012"/>
      <c r="W18" s="1012"/>
      <c r="X18" s="166"/>
      <c r="Y18" s="166">
        <f>Q18-X18</f>
        <v>0</v>
      </c>
      <c r="Z18" s="1009"/>
      <c r="AA18" s="1009"/>
      <c r="AB18" s="1009"/>
    </row>
    <row r="19" spans="1:28" ht="8.25" customHeight="1" x14ac:dyDescent="0.2">
      <c r="A19" s="1009"/>
      <c r="B19" s="1009"/>
      <c r="C19" s="1009"/>
      <c r="D19" s="1009"/>
      <c r="E19" s="1009"/>
      <c r="F19" s="1009"/>
      <c r="G19" s="1009"/>
      <c r="H19" s="1009"/>
      <c r="I19" s="1009"/>
      <c r="J19" s="1009"/>
      <c r="K19" s="1009"/>
      <c r="L19" s="1009"/>
      <c r="M19" s="1009"/>
      <c r="N19" s="1009"/>
      <c r="O19" s="1009"/>
      <c r="P19" s="1009"/>
      <c r="Q19" s="1009"/>
      <c r="R19" s="1009"/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</row>
    <row r="20" spans="1:28" x14ac:dyDescent="0.2">
      <c r="A20" s="1009">
        <v>2</v>
      </c>
      <c r="B20" s="1009"/>
      <c r="C20" s="1010"/>
      <c r="D20" s="1010"/>
      <c r="E20" s="1010"/>
      <c r="F20" s="1010"/>
      <c r="G20" s="1010"/>
      <c r="H20" s="1010"/>
      <c r="I20" s="1011"/>
      <c r="J20" s="1011"/>
      <c r="K20" s="1011"/>
      <c r="L20" s="1011"/>
      <c r="M20" s="1022"/>
      <c r="N20" s="1022"/>
      <c r="O20" s="1022"/>
      <c r="P20" s="1022"/>
      <c r="Q20" s="1012"/>
      <c r="R20" s="1012"/>
      <c r="S20" s="1012"/>
      <c r="T20" s="1012"/>
      <c r="U20" s="1012"/>
      <c r="V20" s="1012"/>
      <c r="W20" s="1012"/>
      <c r="X20" s="166"/>
      <c r="Y20" s="166">
        <f>Q20-X20</f>
        <v>0</v>
      </c>
      <c r="Z20" s="1009"/>
      <c r="AA20" s="1009"/>
      <c r="AB20" s="1009"/>
    </row>
    <row r="21" spans="1:28" ht="8.25" customHeight="1" x14ac:dyDescent="0.2">
      <c r="A21" s="1009"/>
      <c r="B21" s="1009"/>
      <c r="C21" s="1009"/>
      <c r="D21" s="1009"/>
      <c r="E21" s="1009"/>
      <c r="F21" s="1009"/>
      <c r="G21" s="1009"/>
      <c r="H21" s="1009"/>
      <c r="I21" s="1009"/>
      <c r="J21" s="1009"/>
      <c r="K21" s="1009"/>
      <c r="L21" s="1009"/>
      <c r="M21" s="1009"/>
      <c r="N21" s="1009"/>
      <c r="O21" s="1009"/>
      <c r="P21" s="1009"/>
      <c r="Q21" s="1009"/>
      <c r="R21" s="1009"/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</row>
    <row r="22" spans="1:28" x14ac:dyDescent="0.2">
      <c r="A22" s="1009">
        <v>3</v>
      </c>
      <c r="B22" s="1009"/>
      <c r="C22" s="1010"/>
      <c r="D22" s="1010"/>
      <c r="E22" s="1010"/>
      <c r="F22" s="1010"/>
      <c r="G22" s="1010"/>
      <c r="H22" s="1010"/>
      <c r="I22" s="1011"/>
      <c r="J22" s="1011"/>
      <c r="K22" s="1011"/>
      <c r="L22" s="1011"/>
      <c r="M22" s="1022"/>
      <c r="N22" s="1022"/>
      <c r="O22" s="1022"/>
      <c r="P22" s="1022"/>
      <c r="Q22" s="1012"/>
      <c r="R22" s="1012"/>
      <c r="S22" s="1012"/>
      <c r="T22" s="1012"/>
      <c r="U22" s="1012"/>
      <c r="V22" s="1012"/>
      <c r="W22" s="1012"/>
      <c r="X22" s="166"/>
      <c r="Y22" s="166">
        <f>Q22-X22</f>
        <v>0</v>
      </c>
      <c r="Z22" s="1009"/>
      <c r="AA22" s="1009"/>
      <c r="AB22" s="1009"/>
    </row>
    <row r="23" spans="1:28" ht="8.25" customHeight="1" x14ac:dyDescent="0.2">
      <c r="A23" s="1009"/>
      <c r="B23" s="1009"/>
      <c r="C23" s="1009"/>
      <c r="D23" s="1009"/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1009"/>
      <c r="P23" s="1009"/>
      <c r="Q23" s="1009"/>
      <c r="R23" s="1009"/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</row>
    <row r="24" spans="1:28" x14ac:dyDescent="0.2">
      <c r="A24" s="1009">
        <v>4</v>
      </c>
      <c r="B24" s="1009"/>
      <c r="C24" s="1010"/>
      <c r="D24" s="1010"/>
      <c r="E24" s="1010"/>
      <c r="F24" s="1010"/>
      <c r="G24" s="1010"/>
      <c r="H24" s="1010"/>
      <c r="I24" s="1011"/>
      <c r="J24" s="1011"/>
      <c r="K24" s="1011"/>
      <c r="L24" s="1011"/>
      <c r="M24" s="1022"/>
      <c r="N24" s="1022"/>
      <c r="O24" s="1022"/>
      <c r="P24" s="1022"/>
      <c r="Q24" s="1012"/>
      <c r="R24" s="1012"/>
      <c r="S24" s="1012"/>
      <c r="T24" s="1012"/>
      <c r="U24" s="1012"/>
      <c r="V24" s="1012"/>
      <c r="W24" s="1012"/>
      <c r="X24" s="166"/>
      <c r="Y24" s="166">
        <f>Q24-X24</f>
        <v>0</v>
      </c>
      <c r="Z24" s="1009"/>
      <c r="AA24" s="1009"/>
      <c r="AB24" s="1009"/>
    </row>
    <row r="25" spans="1:28" ht="8.25" customHeight="1" x14ac:dyDescent="0.2">
      <c r="A25" s="1009"/>
      <c r="B25" s="1009"/>
      <c r="C25" s="1009"/>
      <c r="D25" s="1009"/>
      <c r="E25" s="1009"/>
      <c r="F25" s="1009"/>
      <c r="G25" s="1009"/>
      <c r="H25" s="1009"/>
      <c r="I25" s="1009"/>
      <c r="J25" s="1009"/>
      <c r="K25" s="1009"/>
      <c r="L25" s="1009"/>
      <c r="M25" s="1009"/>
      <c r="N25" s="1009"/>
      <c r="O25" s="1009"/>
      <c r="P25" s="1009"/>
      <c r="Q25" s="1009"/>
      <c r="R25" s="1009"/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</row>
    <row r="26" spans="1:28" x14ac:dyDescent="0.2">
      <c r="A26" s="1009">
        <v>5</v>
      </c>
      <c r="B26" s="1009"/>
      <c r="C26" s="1010"/>
      <c r="D26" s="1010"/>
      <c r="E26" s="1010"/>
      <c r="F26" s="1010"/>
      <c r="G26" s="1010"/>
      <c r="H26" s="1010"/>
      <c r="I26" s="1011"/>
      <c r="J26" s="1011"/>
      <c r="K26" s="1011"/>
      <c r="L26" s="1011"/>
      <c r="M26" s="1022"/>
      <c r="N26" s="1022"/>
      <c r="O26" s="1022"/>
      <c r="P26" s="1022"/>
      <c r="Q26" s="1012"/>
      <c r="R26" s="1012"/>
      <c r="S26" s="1012"/>
      <c r="T26" s="1012"/>
      <c r="U26" s="1012"/>
      <c r="V26" s="1012"/>
      <c r="W26" s="1012"/>
      <c r="X26" s="166"/>
      <c r="Y26" s="166">
        <f>Q26-X26</f>
        <v>0</v>
      </c>
      <c r="Z26" s="1009"/>
      <c r="AA26" s="1009"/>
      <c r="AB26" s="1009"/>
    </row>
    <row r="27" spans="1:28" ht="8.25" customHeight="1" x14ac:dyDescent="0.2">
      <c r="A27" s="1009"/>
      <c r="B27" s="1009"/>
      <c r="C27" s="1009"/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  <c r="Q27" s="1009"/>
      <c r="R27" s="1009"/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</row>
    <row r="28" spans="1:28" x14ac:dyDescent="0.2">
      <c r="A28" s="1009">
        <v>6</v>
      </c>
      <c r="B28" s="1009"/>
      <c r="C28" s="1010"/>
      <c r="D28" s="1010"/>
      <c r="E28" s="1010"/>
      <c r="F28" s="1010"/>
      <c r="G28" s="1010"/>
      <c r="H28" s="1010"/>
      <c r="I28" s="1011"/>
      <c r="J28" s="1011"/>
      <c r="K28" s="1011"/>
      <c r="L28" s="1011"/>
      <c r="M28" s="1022"/>
      <c r="N28" s="1022"/>
      <c r="O28" s="1022"/>
      <c r="P28" s="1022"/>
      <c r="Q28" s="1012"/>
      <c r="R28" s="1012"/>
      <c r="S28" s="1012"/>
      <c r="T28" s="1012"/>
      <c r="U28" s="1012"/>
      <c r="V28" s="1012"/>
      <c r="W28" s="1012"/>
      <c r="X28" s="166"/>
      <c r="Y28" s="166">
        <f>Q28-X28</f>
        <v>0</v>
      </c>
      <c r="Z28" s="1009"/>
      <c r="AA28" s="1009"/>
      <c r="AB28" s="1009"/>
    </row>
    <row r="29" spans="1:28" ht="8.25" customHeight="1" x14ac:dyDescent="0.2">
      <c r="A29" s="1009"/>
      <c r="B29" s="1009"/>
      <c r="C29" s="1009"/>
      <c r="D29" s="1009"/>
      <c r="E29" s="1009"/>
      <c r="F29" s="1009"/>
      <c r="G29" s="1009"/>
      <c r="H29" s="1009"/>
      <c r="I29" s="1009"/>
      <c r="J29" s="1009"/>
      <c r="K29" s="1009"/>
      <c r="L29" s="1009"/>
      <c r="M29" s="1009"/>
      <c r="N29" s="1009"/>
      <c r="O29" s="1009"/>
      <c r="P29" s="1009"/>
      <c r="Q29" s="1009"/>
      <c r="R29" s="1009"/>
      <c r="S29" s="1009"/>
      <c r="T29" s="1009"/>
      <c r="U29" s="1009"/>
      <c r="V29" s="1009"/>
      <c r="W29" s="1009"/>
      <c r="X29" s="1009"/>
      <c r="Y29" s="1009"/>
      <c r="Z29" s="1009"/>
      <c r="AA29" s="1009"/>
      <c r="AB29" s="1009"/>
    </row>
    <row r="30" spans="1:28" x14ac:dyDescent="0.2">
      <c r="A30" s="1009">
        <v>7</v>
      </c>
      <c r="B30" s="1009"/>
      <c r="C30" s="1010"/>
      <c r="D30" s="1010"/>
      <c r="E30" s="1010"/>
      <c r="F30" s="1010"/>
      <c r="G30" s="1010"/>
      <c r="H30" s="1010"/>
      <c r="I30" s="1011"/>
      <c r="J30" s="1011"/>
      <c r="K30" s="1011"/>
      <c r="L30" s="1011"/>
      <c r="M30" s="1022"/>
      <c r="N30" s="1022"/>
      <c r="O30" s="1022"/>
      <c r="P30" s="1022"/>
      <c r="Q30" s="1012"/>
      <c r="R30" s="1012"/>
      <c r="S30" s="1012"/>
      <c r="T30" s="1012"/>
      <c r="U30" s="1012"/>
      <c r="V30" s="1012"/>
      <c r="W30" s="1012"/>
      <c r="X30" s="166"/>
      <c r="Y30" s="166">
        <f>Q30-X30</f>
        <v>0</v>
      </c>
      <c r="Z30" s="1009"/>
      <c r="AA30" s="1009"/>
      <c r="AB30" s="1009"/>
    </row>
    <row r="31" spans="1:28" ht="8.25" customHeight="1" x14ac:dyDescent="0.2">
      <c r="A31" s="1009"/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</row>
    <row r="32" spans="1:28" x14ac:dyDescent="0.2">
      <c r="A32" s="1009">
        <v>8</v>
      </c>
      <c r="B32" s="1009"/>
      <c r="C32" s="1010"/>
      <c r="D32" s="1010"/>
      <c r="E32" s="1010"/>
      <c r="F32" s="1010"/>
      <c r="G32" s="1010"/>
      <c r="H32" s="1010"/>
      <c r="I32" s="1011"/>
      <c r="J32" s="1011"/>
      <c r="K32" s="1011"/>
      <c r="L32" s="1011"/>
      <c r="M32" s="1022"/>
      <c r="N32" s="1022"/>
      <c r="O32" s="1022"/>
      <c r="P32" s="1022"/>
      <c r="Q32" s="1012"/>
      <c r="R32" s="1012"/>
      <c r="S32" s="1012"/>
      <c r="T32" s="1012"/>
      <c r="U32" s="1012"/>
      <c r="V32" s="1012"/>
      <c r="W32" s="1012"/>
      <c r="X32" s="166"/>
      <c r="Y32" s="166">
        <f>Q32-X32</f>
        <v>0</v>
      </c>
      <c r="Z32" s="1009"/>
      <c r="AA32" s="1009"/>
      <c r="AB32" s="1009"/>
    </row>
    <row r="33" spans="1:28" ht="8.25" customHeight="1" x14ac:dyDescent="0.2">
      <c r="A33" s="1009"/>
      <c r="B33" s="1009"/>
      <c r="C33" s="1009"/>
      <c r="D33" s="1009"/>
      <c r="E33" s="1009"/>
      <c r="F33" s="1009"/>
      <c r="G33" s="1009"/>
      <c r="H33" s="1009"/>
      <c r="I33" s="1009"/>
      <c r="J33" s="1009"/>
      <c r="K33" s="1009"/>
      <c r="L33" s="1009"/>
      <c r="M33" s="1009"/>
      <c r="N33" s="1009"/>
      <c r="O33" s="1009"/>
      <c r="P33" s="1009"/>
      <c r="Q33" s="1009"/>
      <c r="R33" s="1009"/>
      <c r="S33" s="1009"/>
      <c r="T33" s="1009"/>
      <c r="U33" s="1009"/>
      <c r="V33" s="1009"/>
      <c r="W33" s="1009"/>
      <c r="X33" s="1009"/>
      <c r="Y33" s="1009"/>
      <c r="Z33" s="1009"/>
      <c r="AA33" s="1009"/>
      <c r="AB33" s="1009"/>
    </row>
    <row r="34" spans="1:28" x14ac:dyDescent="0.2">
      <c r="A34" s="1009">
        <v>9</v>
      </c>
      <c r="B34" s="1009"/>
      <c r="C34" s="1010"/>
      <c r="D34" s="1010"/>
      <c r="E34" s="1010"/>
      <c r="F34" s="1010"/>
      <c r="G34" s="1010"/>
      <c r="H34" s="1010"/>
      <c r="I34" s="1011"/>
      <c r="J34" s="1011"/>
      <c r="K34" s="1011"/>
      <c r="L34" s="1011"/>
      <c r="M34" s="1022"/>
      <c r="N34" s="1022"/>
      <c r="O34" s="1022"/>
      <c r="P34" s="1022"/>
      <c r="Q34" s="1012"/>
      <c r="R34" s="1012"/>
      <c r="S34" s="1012"/>
      <c r="T34" s="1012"/>
      <c r="U34" s="1012"/>
      <c r="V34" s="1012"/>
      <c r="W34" s="1012"/>
      <c r="X34" s="166"/>
      <c r="Y34" s="166">
        <f>Q34-X34</f>
        <v>0</v>
      </c>
      <c r="Z34" s="1009"/>
      <c r="AA34" s="1009"/>
      <c r="AB34" s="1009"/>
    </row>
    <row r="35" spans="1:28" ht="8.25" customHeight="1" x14ac:dyDescent="0.2">
      <c r="A35" s="1009"/>
      <c r="B35" s="1009"/>
      <c r="C35" s="1009"/>
      <c r="D35" s="1009"/>
      <c r="E35" s="1009"/>
      <c r="F35" s="1009"/>
      <c r="G35" s="1009"/>
      <c r="H35" s="1009"/>
      <c r="I35" s="1009"/>
      <c r="J35" s="1009"/>
      <c r="K35" s="1009"/>
      <c r="L35" s="1009"/>
      <c r="M35" s="1009"/>
      <c r="N35" s="1009"/>
      <c r="O35" s="1009"/>
      <c r="P35" s="1009"/>
      <c r="Q35" s="1009"/>
      <c r="R35" s="1009"/>
      <c r="S35" s="1009"/>
      <c r="T35" s="1009"/>
      <c r="U35" s="1009"/>
      <c r="V35" s="1009"/>
      <c r="W35" s="1009"/>
      <c r="X35" s="1009"/>
      <c r="Y35" s="1009"/>
      <c r="Z35" s="1009"/>
      <c r="AA35" s="1009"/>
      <c r="AB35" s="1009"/>
    </row>
    <row r="36" spans="1:28" x14ac:dyDescent="0.2">
      <c r="A36" s="1009">
        <v>10</v>
      </c>
      <c r="B36" s="1009"/>
      <c r="C36" s="1010"/>
      <c r="D36" s="1010"/>
      <c r="E36" s="1010"/>
      <c r="F36" s="1010"/>
      <c r="G36" s="1010"/>
      <c r="H36" s="1010"/>
      <c r="I36" s="1011"/>
      <c r="J36" s="1011"/>
      <c r="K36" s="1011"/>
      <c r="L36" s="1011"/>
      <c r="M36" s="1022"/>
      <c r="N36" s="1022"/>
      <c r="O36" s="1022"/>
      <c r="P36" s="1022"/>
      <c r="Q36" s="1012"/>
      <c r="R36" s="1012"/>
      <c r="S36" s="1012"/>
      <c r="T36" s="1012"/>
      <c r="U36" s="1012"/>
      <c r="V36" s="1012"/>
      <c r="W36" s="1012"/>
      <c r="X36" s="166"/>
      <c r="Y36" s="166">
        <f>Q36-X36</f>
        <v>0</v>
      </c>
      <c r="Z36" s="1009"/>
      <c r="AA36" s="1009"/>
      <c r="AB36" s="1009"/>
    </row>
    <row r="37" spans="1:28" ht="8.25" customHeight="1" x14ac:dyDescent="0.2">
      <c r="A37" s="1009"/>
      <c r="B37" s="1009"/>
      <c r="C37" s="1009"/>
      <c r="D37" s="1009"/>
      <c r="E37" s="1009"/>
      <c r="F37" s="1009"/>
      <c r="G37" s="1009"/>
      <c r="H37" s="1009"/>
      <c r="I37" s="1009"/>
      <c r="J37" s="1009"/>
      <c r="K37" s="1009"/>
      <c r="L37" s="1009"/>
      <c r="M37" s="1009"/>
      <c r="N37" s="1009"/>
      <c r="O37" s="1009"/>
      <c r="P37" s="1009"/>
      <c r="Q37" s="1009"/>
      <c r="R37" s="1009"/>
      <c r="S37" s="1009"/>
      <c r="T37" s="1009"/>
      <c r="U37" s="1009"/>
      <c r="V37" s="1009"/>
      <c r="W37" s="1009"/>
      <c r="X37" s="1009"/>
      <c r="Y37" s="1009"/>
      <c r="Z37" s="1009"/>
      <c r="AA37" s="1009"/>
      <c r="AB37" s="1009"/>
    </row>
    <row r="38" spans="1:28" x14ac:dyDescent="0.2">
      <c r="A38" s="1009">
        <v>11</v>
      </c>
      <c r="B38" s="1009"/>
      <c r="C38" s="1010"/>
      <c r="D38" s="1010"/>
      <c r="E38" s="1010"/>
      <c r="F38" s="1010"/>
      <c r="G38" s="1010"/>
      <c r="H38" s="1010"/>
      <c r="I38" s="1011"/>
      <c r="J38" s="1011"/>
      <c r="K38" s="1011"/>
      <c r="L38" s="1011"/>
      <c r="M38" s="1022"/>
      <c r="N38" s="1022"/>
      <c r="O38" s="1022"/>
      <c r="P38" s="1022"/>
      <c r="Q38" s="1012"/>
      <c r="R38" s="1012"/>
      <c r="S38" s="1012"/>
      <c r="T38" s="1012"/>
      <c r="U38" s="1012"/>
      <c r="V38" s="1012"/>
      <c r="W38" s="1012"/>
      <c r="X38" s="166"/>
      <c r="Y38" s="166">
        <f>Q38-X38</f>
        <v>0</v>
      </c>
      <c r="Z38" s="1009"/>
      <c r="AA38" s="1009"/>
      <c r="AB38" s="1009"/>
    </row>
    <row r="39" spans="1:28" ht="8.25" customHeight="1" x14ac:dyDescent="0.2">
      <c r="A39" s="1009"/>
      <c r="B39" s="1009"/>
      <c r="C39" s="1009"/>
      <c r="D39" s="1009"/>
      <c r="E39" s="1009"/>
      <c r="F39" s="1009"/>
      <c r="G39" s="1009"/>
      <c r="H39" s="1009"/>
      <c r="I39" s="1009"/>
      <c r="J39" s="1009"/>
      <c r="K39" s="1009"/>
      <c r="L39" s="1009"/>
      <c r="M39" s="1009"/>
      <c r="N39" s="1009"/>
      <c r="O39" s="1009"/>
      <c r="P39" s="1009"/>
      <c r="Q39" s="1009"/>
      <c r="R39" s="1009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</row>
    <row r="40" spans="1:28" x14ac:dyDescent="0.2">
      <c r="A40" s="1009">
        <v>12</v>
      </c>
      <c r="B40" s="1009"/>
      <c r="C40" s="1010"/>
      <c r="D40" s="1010"/>
      <c r="E40" s="1010"/>
      <c r="F40" s="1010"/>
      <c r="G40" s="1010"/>
      <c r="H40" s="1010"/>
      <c r="I40" s="1011"/>
      <c r="J40" s="1011"/>
      <c r="K40" s="1011"/>
      <c r="L40" s="1011"/>
      <c r="M40" s="1022"/>
      <c r="N40" s="1022"/>
      <c r="O40" s="1022"/>
      <c r="P40" s="1022"/>
      <c r="Q40" s="1012"/>
      <c r="R40" s="1012"/>
      <c r="S40" s="1012"/>
      <c r="T40" s="1012"/>
      <c r="U40" s="1012"/>
      <c r="V40" s="1012"/>
      <c r="W40" s="1012"/>
      <c r="X40" s="166"/>
      <c r="Y40" s="166">
        <f>Q40-X40</f>
        <v>0</v>
      </c>
      <c r="Z40" s="1009"/>
      <c r="AA40" s="1009"/>
      <c r="AB40" s="1009"/>
    </row>
    <row r="41" spans="1:28" ht="8.25" customHeight="1" x14ac:dyDescent="0.2">
      <c r="A41" s="1009"/>
      <c r="B41" s="1009"/>
      <c r="C41" s="1009"/>
      <c r="D41" s="1009"/>
      <c r="E41" s="1009"/>
      <c r="F41" s="1009"/>
      <c r="G41" s="1009"/>
      <c r="H41" s="1009"/>
      <c r="I41" s="1009"/>
      <c r="J41" s="1009"/>
      <c r="K41" s="1009"/>
      <c r="L41" s="1009"/>
      <c r="M41" s="1009"/>
      <c r="N41" s="1009"/>
      <c r="O41" s="1009"/>
      <c r="P41" s="1009"/>
      <c r="Q41" s="1009"/>
      <c r="R41" s="1009"/>
      <c r="S41" s="1009"/>
      <c r="T41" s="1009"/>
      <c r="U41" s="1009"/>
      <c r="V41" s="1009"/>
      <c r="W41" s="1009"/>
      <c r="X41" s="1009"/>
      <c r="Y41" s="1009"/>
      <c r="Z41" s="1009"/>
      <c r="AA41" s="1009"/>
      <c r="AB41" s="1009"/>
    </row>
    <row r="42" spans="1:28" x14ac:dyDescent="0.2">
      <c r="A42" s="1009">
        <v>13</v>
      </c>
      <c r="B42" s="1009"/>
      <c r="C42" s="1010"/>
      <c r="D42" s="1010"/>
      <c r="E42" s="1010"/>
      <c r="F42" s="1010"/>
      <c r="G42" s="1010"/>
      <c r="H42" s="1010"/>
      <c r="I42" s="1011"/>
      <c r="J42" s="1011"/>
      <c r="K42" s="1011"/>
      <c r="L42" s="1011"/>
      <c r="M42" s="1022"/>
      <c r="N42" s="1022"/>
      <c r="O42" s="1022"/>
      <c r="P42" s="1022"/>
      <c r="Q42" s="1012"/>
      <c r="R42" s="1012"/>
      <c r="S42" s="1012"/>
      <c r="T42" s="1012"/>
      <c r="U42" s="1012"/>
      <c r="V42" s="1012"/>
      <c r="W42" s="1012"/>
      <c r="X42" s="166"/>
      <c r="Y42" s="166">
        <f>Q42-X42</f>
        <v>0</v>
      </c>
      <c r="Z42" s="1009"/>
      <c r="AA42" s="1009"/>
      <c r="AB42" s="1009"/>
    </row>
    <row r="43" spans="1:28" ht="8.25" customHeight="1" x14ac:dyDescent="0.2">
      <c r="A43" s="1009"/>
      <c r="B43" s="1009"/>
      <c r="C43" s="1009"/>
      <c r="D43" s="1009"/>
      <c r="E43" s="1009"/>
      <c r="F43" s="1009"/>
      <c r="G43" s="1009"/>
      <c r="H43" s="1009"/>
      <c r="I43" s="1009"/>
      <c r="J43" s="1009"/>
      <c r="K43" s="1009"/>
      <c r="L43" s="1009"/>
      <c r="M43" s="1009"/>
      <c r="N43" s="1009"/>
      <c r="O43" s="1009"/>
      <c r="P43" s="1009"/>
      <c r="Q43" s="1009"/>
      <c r="R43" s="1009"/>
      <c r="S43" s="1009"/>
      <c r="T43" s="1009"/>
      <c r="U43" s="1009"/>
      <c r="V43" s="1009"/>
      <c r="W43" s="1009"/>
      <c r="X43" s="1009"/>
      <c r="Y43" s="1009"/>
      <c r="Z43" s="1009"/>
      <c r="AA43" s="1009"/>
      <c r="AB43" s="1009"/>
    </row>
    <row r="44" spans="1:28" x14ac:dyDescent="0.2">
      <c r="A44" s="1009">
        <v>14</v>
      </c>
      <c r="B44" s="1009"/>
      <c r="C44" s="1010"/>
      <c r="D44" s="1010"/>
      <c r="E44" s="1010"/>
      <c r="F44" s="1010"/>
      <c r="G44" s="1010"/>
      <c r="H44" s="1010"/>
      <c r="I44" s="1011"/>
      <c r="J44" s="1011"/>
      <c r="K44" s="1011"/>
      <c r="L44" s="1011"/>
      <c r="M44" s="1022"/>
      <c r="N44" s="1022"/>
      <c r="O44" s="1022"/>
      <c r="P44" s="1022"/>
      <c r="Q44" s="1012"/>
      <c r="R44" s="1012"/>
      <c r="S44" s="1012"/>
      <c r="T44" s="1012"/>
      <c r="U44" s="1012"/>
      <c r="V44" s="1012"/>
      <c r="W44" s="1012"/>
      <c r="X44" s="166"/>
      <c r="Y44" s="166">
        <f>Q44-X44</f>
        <v>0</v>
      </c>
      <c r="Z44" s="1009"/>
      <c r="AA44" s="1009"/>
      <c r="AB44" s="1009"/>
    </row>
    <row r="45" spans="1:28" ht="8.25" customHeight="1" x14ac:dyDescent="0.2">
      <c r="A45" s="1009"/>
      <c r="B45" s="1009"/>
      <c r="C45" s="1009"/>
      <c r="D45" s="1009"/>
      <c r="E45" s="1009"/>
      <c r="F45" s="1009"/>
      <c r="G45" s="1009"/>
      <c r="H45" s="1009"/>
      <c r="I45" s="1009"/>
      <c r="J45" s="1009"/>
      <c r="K45" s="1009"/>
      <c r="L45" s="1009"/>
      <c r="M45" s="1009"/>
      <c r="N45" s="1009"/>
      <c r="O45" s="1009"/>
      <c r="P45" s="1009"/>
      <c r="Q45" s="1009"/>
      <c r="R45" s="1009"/>
      <c r="S45" s="1009"/>
      <c r="T45" s="1009"/>
      <c r="U45" s="1009"/>
      <c r="V45" s="1009"/>
      <c r="W45" s="1009"/>
      <c r="X45" s="1009"/>
      <c r="Y45" s="1009"/>
      <c r="Z45" s="1009"/>
      <c r="AA45" s="1009"/>
      <c r="AB45" s="1009"/>
    </row>
    <row r="46" spans="1:28" x14ac:dyDescent="0.2">
      <c r="A46" s="1009">
        <v>15</v>
      </c>
      <c r="B46" s="1009"/>
      <c r="C46" s="1010"/>
      <c r="D46" s="1010"/>
      <c r="E46" s="1010"/>
      <c r="F46" s="1010"/>
      <c r="G46" s="1010"/>
      <c r="H46" s="1010"/>
      <c r="I46" s="1011"/>
      <c r="J46" s="1011"/>
      <c r="K46" s="1011"/>
      <c r="L46" s="1011"/>
      <c r="M46" s="1022"/>
      <c r="N46" s="1022"/>
      <c r="O46" s="1022"/>
      <c r="P46" s="1022"/>
      <c r="Q46" s="1012"/>
      <c r="R46" s="1012"/>
      <c r="S46" s="1012"/>
      <c r="T46" s="1012"/>
      <c r="U46" s="1012"/>
      <c r="V46" s="1012"/>
      <c r="W46" s="1012"/>
      <c r="X46" s="166"/>
      <c r="Y46" s="166">
        <f>Q46-X46</f>
        <v>0</v>
      </c>
      <c r="Z46" s="1009"/>
      <c r="AA46" s="1009"/>
      <c r="AB46" s="1009"/>
    </row>
    <row r="47" spans="1:28" ht="8.25" customHeight="1" x14ac:dyDescent="0.2">
      <c r="A47" s="1009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09"/>
      <c r="M47" s="1009"/>
      <c r="N47" s="1009"/>
      <c r="O47" s="1009"/>
      <c r="P47" s="1009"/>
      <c r="Q47" s="1009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</row>
    <row r="49" spans="1:21" x14ac:dyDescent="0.2">
      <c r="A49" s="992" t="s">
        <v>180</v>
      </c>
      <c r="B49" s="992"/>
      <c r="C49" s="992"/>
      <c r="D49" s="1003"/>
      <c r="E49" s="1003"/>
      <c r="F49" s="1003"/>
      <c r="G49" s="1003"/>
      <c r="H49" s="1003"/>
      <c r="I49" s="403"/>
      <c r="J49" s="1004"/>
      <c r="K49" s="1004"/>
      <c r="L49" s="1004"/>
      <c r="M49" s="1004"/>
      <c r="N49" s="1004"/>
      <c r="O49" s="403"/>
      <c r="P49" s="1003"/>
      <c r="Q49" s="1003"/>
      <c r="R49" s="1003"/>
      <c r="S49" s="1003"/>
      <c r="T49" s="1003"/>
      <c r="U49" s="1003"/>
    </row>
    <row r="50" spans="1:21" x14ac:dyDescent="0.2">
      <c r="A50" s="404"/>
      <c r="B50" s="404"/>
      <c r="C50" s="404"/>
      <c r="D50" s="1001" t="s">
        <v>181</v>
      </c>
      <c r="E50" s="1001"/>
      <c r="F50" s="1001"/>
      <c r="G50" s="1001"/>
      <c r="H50" s="1001"/>
      <c r="I50" s="1001"/>
      <c r="J50" s="1002" t="s">
        <v>182</v>
      </c>
      <c r="K50" s="1002"/>
      <c r="L50" s="1002"/>
      <c r="M50" s="1002"/>
      <c r="N50" s="1002"/>
      <c r="O50" s="73"/>
      <c r="P50" s="1021" t="s">
        <v>183</v>
      </c>
      <c r="Q50" s="1021"/>
      <c r="R50" s="1021"/>
      <c r="S50" s="1021"/>
      <c r="T50" s="1021"/>
      <c r="U50" s="1021"/>
    </row>
  </sheetData>
  <sheetProtection selectLockedCells="1" selectUnlockedCells="1"/>
  <mergeCells count="135">
    <mergeCell ref="A49:C49"/>
    <mergeCell ref="D49:H49"/>
    <mergeCell ref="J49:N49"/>
    <mergeCell ref="P49:U49"/>
    <mergeCell ref="D50:I50"/>
    <mergeCell ref="J50:N50"/>
    <mergeCell ref="P50:U50"/>
    <mergeCell ref="A4:AB4"/>
    <mergeCell ref="A5:AB5"/>
    <mergeCell ref="B6:X6"/>
    <mergeCell ref="A7:AB7"/>
    <mergeCell ref="A8:AB8"/>
    <mergeCell ref="A9:AB9"/>
    <mergeCell ref="Q10:W10"/>
    <mergeCell ref="A11:AB11"/>
    <mergeCell ref="A12:B12"/>
    <mergeCell ref="C12:H12"/>
    <mergeCell ref="I12:L12"/>
    <mergeCell ref="M12:P12"/>
    <mergeCell ref="Q12:W12"/>
    <mergeCell ref="Z12:AB12"/>
    <mergeCell ref="A13:W13"/>
    <mergeCell ref="Z13:AB17"/>
    <mergeCell ref="A14:B14"/>
    <mergeCell ref="C14:P14"/>
    <mergeCell ref="Q14:W14"/>
    <mergeCell ref="A15:W15"/>
    <mergeCell ref="A16:B16"/>
    <mergeCell ref="C16:W16"/>
    <mergeCell ref="A17:W17"/>
    <mergeCell ref="A18:B18"/>
    <mergeCell ref="C18:H18"/>
    <mergeCell ref="I18:L18"/>
    <mergeCell ref="M18:P18"/>
    <mergeCell ref="Q18:W18"/>
    <mergeCell ref="Z18:AB18"/>
    <mergeCell ref="A19:AB19"/>
    <mergeCell ref="A20:B20"/>
    <mergeCell ref="C20:H20"/>
    <mergeCell ref="I20:L20"/>
    <mergeCell ref="M20:P20"/>
    <mergeCell ref="Q20:W20"/>
    <mergeCell ref="Z20:AB20"/>
    <mergeCell ref="A21:AB21"/>
    <mergeCell ref="A22:B22"/>
    <mergeCell ref="C22:H22"/>
    <mergeCell ref="I22:L22"/>
    <mergeCell ref="M22:P22"/>
    <mergeCell ref="Q22:W22"/>
    <mergeCell ref="Z22:AB22"/>
    <mergeCell ref="A23:AB23"/>
    <mergeCell ref="A24:B24"/>
    <mergeCell ref="C24:H24"/>
    <mergeCell ref="I24:L24"/>
    <mergeCell ref="M24:P24"/>
    <mergeCell ref="Q24:W24"/>
    <mergeCell ref="Z24:AB24"/>
    <mergeCell ref="A25:AB25"/>
    <mergeCell ref="A26:B26"/>
    <mergeCell ref="C26:H26"/>
    <mergeCell ref="I26:L26"/>
    <mergeCell ref="M26:P26"/>
    <mergeCell ref="Q26:W26"/>
    <mergeCell ref="Z26:AB26"/>
    <mergeCell ref="A27:AB27"/>
    <mergeCell ref="A28:B28"/>
    <mergeCell ref="C28:H28"/>
    <mergeCell ref="I28:L28"/>
    <mergeCell ref="M28:P28"/>
    <mergeCell ref="Q28:W28"/>
    <mergeCell ref="Z28:AB28"/>
    <mergeCell ref="A29:AB29"/>
    <mergeCell ref="A30:B30"/>
    <mergeCell ref="C30:H30"/>
    <mergeCell ref="I30:L30"/>
    <mergeCell ref="M30:P30"/>
    <mergeCell ref="Q30:W30"/>
    <mergeCell ref="Z30:AB30"/>
    <mergeCell ref="A31:AB31"/>
    <mergeCell ref="A32:B32"/>
    <mergeCell ref="C32:H32"/>
    <mergeCell ref="I32:L32"/>
    <mergeCell ref="M32:P32"/>
    <mergeCell ref="Q32:W32"/>
    <mergeCell ref="Z32:AB32"/>
    <mergeCell ref="A33:AB33"/>
    <mergeCell ref="A34:B34"/>
    <mergeCell ref="C34:H34"/>
    <mergeCell ref="I34:L34"/>
    <mergeCell ref="M34:P34"/>
    <mergeCell ref="Q34:W34"/>
    <mergeCell ref="Z34:AB34"/>
    <mergeCell ref="A35:AB35"/>
    <mergeCell ref="A36:B36"/>
    <mergeCell ref="C36:H36"/>
    <mergeCell ref="I36:L36"/>
    <mergeCell ref="M36:P36"/>
    <mergeCell ref="Q36:W36"/>
    <mergeCell ref="Z36:AB36"/>
    <mergeCell ref="A37:AB37"/>
    <mergeCell ref="A38:B38"/>
    <mergeCell ref="C38:H38"/>
    <mergeCell ref="I38:L38"/>
    <mergeCell ref="M38:P38"/>
    <mergeCell ref="Q38:W38"/>
    <mergeCell ref="Z38:AB38"/>
    <mergeCell ref="A39:AB39"/>
    <mergeCell ref="A40:B40"/>
    <mergeCell ref="C40:H40"/>
    <mergeCell ref="I40:L40"/>
    <mergeCell ref="M40:P40"/>
    <mergeCell ref="Q40:W40"/>
    <mergeCell ref="Z40:AB40"/>
    <mergeCell ref="A47:AB47"/>
    <mergeCell ref="A45:AB45"/>
    <mergeCell ref="A46:B46"/>
    <mergeCell ref="C46:H46"/>
    <mergeCell ref="I46:L46"/>
    <mergeCell ref="M46:P46"/>
    <mergeCell ref="Q46:W46"/>
    <mergeCell ref="Z46:AB46"/>
    <mergeCell ref="A41:AB41"/>
    <mergeCell ref="A42:B42"/>
    <mergeCell ref="C42:H42"/>
    <mergeCell ref="I42:L42"/>
    <mergeCell ref="M42:P42"/>
    <mergeCell ref="Q42:W42"/>
    <mergeCell ref="Z42:AB42"/>
    <mergeCell ref="A43:AB43"/>
    <mergeCell ref="A44:B44"/>
    <mergeCell ref="C44:H44"/>
    <mergeCell ref="I44:L44"/>
    <mergeCell ref="M44:P44"/>
    <mergeCell ref="Q44:W44"/>
    <mergeCell ref="Z44:AB44"/>
  </mergeCells>
  <pageMargins left="0.75" right="2.9861111111111113E-2" top="0.32013888888888886" bottom="1" header="0.51180555555555551" footer="0.51180555555555551"/>
  <pageSetup paperSize="9" scale="84" firstPageNumber="0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6:Z51"/>
  <sheetViews>
    <sheetView topLeftCell="A3" zoomScale="88" zoomScaleNormal="88" workbookViewId="0">
      <selection activeCell="Q19" sqref="Q19:W19"/>
    </sheetView>
  </sheetViews>
  <sheetFormatPr defaultRowHeight="12" x14ac:dyDescent="0.2"/>
  <cols>
    <col min="1" max="1" width="3.140625" style="57" customWidth="1"/>
    <col min="2" max="2" width="2.5703125" style="57" customWidth="1"/>
    <col min="3" max="3" width="7.7109375" style="57" customWidth="1"/>
    <col min="4" max="4" width="4.140625" style="57" customWidth="1"/>
    <col min="5" max="5" width="3" style="57" customWidth="1"/>
    <col min="6" max="8" width="4.140625" style="57" customWidth="1"/>
    <col min="9" max="10" width="2.7109375" style="57" customWidth="1"/>
    <col min="11" max="11" width="3.140625" style="57" customWidth="1"/>
    <col min="12" max="12" width="5" style="57" customWidth="1"/>
    <col min="13" max="15" width="4.140625" style="57" customWidth="1"/>
    <col min="16" max="16" width="3.7109375" style="57" customWidth="1"/>
    <col min="17" max="17" width="3.28515625" style="57" customWidth="1"/>
    <col min="18" max="18" width="3" style="57" customWidth="1"/>
    <col min="19" max="19" width="2.42578125" style="57" customWidth="1"/>
    <col min="20" max="20" width="6.42578125" style="57" customWidth="1"/>
    <col min="21" max="22" width="2.7109375" style="57" customWidth="1"/>
    <col min="23" max="23" width="3" style="57" customWidth="1"/>
    <col min="24" max="24" width="6.85546875" style="57" customWidth="1"/>
    <col min="25" max="25" width="7.140625" style="57" customWidth="1"/>
    <col min="26" max="26" width="7.5703125" style="57" customWidth="1"/>
    <col min="27" max="16384" width="9.140625" style="57"/>
  </cols>
  <sheetData>
    <row r="6" spans="1:26" ht="8.25" customHeight="1" x14ac:dyDescent="0.2">
      <c r="A6" s="1023"/>
      <c r="B6" s="1024"/>
      <c r="C6" s="1024"/>
      <c r="D6" s="1024"/>
      <c r="E6" s="1024"/>
      <c r="F6" s="1024"/>
      <c r="G6" s="1024"/>
      <c r="H6" s="1024"/>
      <c r="I6" s="1024"/>
      <c r="J6" s="1024"/>
      <c r="K6" s="1024"/>
      <c r="L6" s="1024"/>
      <c r="M6" s="1024"/>
      <c r="N6" s="1024"/>
      <c r="O6" s="1024"/>
      <c r="P6" s="1024"/>
      <c r="Q6" s="1024"/>
      <c r="R6" s="1024"/>
      <c r="S6" s="1024"/>
      <c r="T6" s="1024"/>
      <c r="U6" s="1024"/>
      <c r="V6" s="1024"/>
      <c r="W6" s="1024"/>
      <c r="X6" s="1024"/>
      <c r="Y6" s="1024"/>
      <c r="Z6" s="1025"/>
    </row>
    <row r="7" spans="1:26" ht="15.75" customHeight="1" x14ac:dyDescent="0.2">
      <c r="A7" s="994" t="s">
        <v>328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</row>
    <row r="8" spans="1:26" ht="12.75" customHeight="1" x14ac:dyDescent="0.2">
      <c r="A8" s="994" t="s">
        <v>2071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  <c r="U8" s="994"/>
      <c r="V8" s="994"/>
      <c r="W8" s="994"/>
      <c r="X8" s="994"/>
      <c r="Y8" s="994"/>
      <c r="Z8" s="994"/>
    </row>
    <row r="9" spans="1:26" ht="12.75" customHeight="1" x14ac:dyDescent="0.2">
      <c r="A9" s="994">
        <f>Декларация!G9</f>
        <v>0</v>
      </c>
      <c r="B9" s="994"/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4"/>
      <c r="P9" s="994"/>
      <c r="Q9" s="994"/>
      <c r="R9" s="994"/>
      <c r="S9" s="994"/>
      <c r="T9" s="994"/>
      <c r="U9" s="994"/>
      <c r="V9" s="994"/>
      <c r="W9" s="994"/>
      <c r="X9" s="994"/>
      <c r="Y9" s="994"/>
      <c r="Z9" s="994"/>
    </row>
    <row r="10" spans="1:26" ht="12.75" customHeight="1" x14ac:dyDescent="0.2">
      <c r="A10" s="1020">
        <f>Декларация!D5</f>
        <v>0</v>
      </c>
      <c r="B10" s="1020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20"/>
      <c r="Z10" s="1020"/>
    </row>
    <row r="11" spans="1:26" ht="12.75" customHeight="1" x14ac:dyDescent="0.2">
      <c r="A11" s="994">
        <f>Декларация!G7</f>
        <v>0</v>
      </c>
      <c r="B11" s="994"/>
      <c r="C11" s="994"/>
      <c r="D11" s="994"/>
      <c r="E11" s="994"/>
      <c r="F11" s="994"/>
      <c r="G11" s="994"/>
      <c r="H11" s="994"/>
      <c r="I11" s="994"/>
      <c r="J11" s="994"/>
      <c r="K11" s="994"/>
      <c r="L11" s="994"/>
      <c r="M11" s="994"/>
      <c r="N11" s="994"/>
      <c r="O11" s="994"/>
      <c r="P11" s="994"/>
      <c r="Q11" s="994"/>
      <c r="R11" s="994"/>
      <c r="S11" s="994"/>
      <c r="T11" s="994"/>
      <c r="U11" s="994"/>
      <c r="V11" s="994"/>
      <c r="W11" s="994"/>
      <c r="X11" s="994"/>
      <c r="Y11" s="994"/>
      <c r="Z11" s="994"/>
    </row>
    <row r="12" spans="1:26" ht="8.25" customHeight="1" x14ac:dyDescent="0.2">
      <c r="A12" s="1027"/>
      <c r="B12" s="1028"/>
      <c r="C12" s="1028"/>
      <c r="D12" s="1028"/>
      <c r="E12" s="1028"/>
      <c r="F12" s="1028"/>
      <c r="G12" s="1028"/>
      <c r="H12" s="1028"/>
      <c r="I12" s="1028"/>
      <c r="J12" s="1028"/>
      <c r="K12" s="1028"/>
      <c r="L12" s="1028"/>
      <c r="M12" s="1028"/>
      <c r="N12" s="1028"/>
      <c r="O12" s="1028"/>
      <c r="P12" s="1028"/>
      <c r="Q12" s="1028"/>
      <c r="R12" s="1028"/>
      <c r="S12" s="1028"/>
      <c r="T12" s="1028"/>
      <c r="U12" s="1028"/>
      <c r="V12" s="1028"/>
      <c r="W12" s="1028"/>
      <c r="X12" s="1028"/>
      <c r="Y12" s="1028"/>
      <c r="Z12" s="1029"/>
    </row>
    <row r="13" spans="1:26" ht="56.25" customHeight="1" x14ac:dyDescent="0.2">
      <c r="A13" s="1009" t="s">
        <v>233</v>
      </c>
      <c r="B13" s="1009"/>
      <c r="C13" s="1009" t="s">
        <v>351</v>
      </c>
      <c r="D13" s="1009"/>
      <c r="E13" s="1009"/>
      <c r="F13" s="1009"/>
      <c r="G13" s="1009"/>
      <c r="H13" s="1009"/>
      <c r="I13" s="1009" t="s">
        <v>345</v>
      </c>
      <c r="J13" s="1009"/>
      <c r="K13" s="1009"/>
      <c r="L13" s="1009"/>
      <c r="M13" s="1009" t="s">
        <v>352</v>
      </c>
      <c r="N13" s="1009"/>
      <c r="O13" s="1009"/>
      <c r="P13" s="1009"/>
      <c r="Q13" s="1009" t="s">
        <v>353</v>
      </c>
      <c r="R13" s="1009"/>
      <c r="S13" s="1009"/>
      <c r="T13" s="1009"/>
      <c r="U13" s="1009"/>
      <c r="V13" s="1009"/>
      <c r="W13" s="1009"/>
      <c r="X13" s="1009" t="s">
        <v>354</v>
      </c>
      <c r="Y13" s="1009"/>
      <c r="Z13" s="1009"/>
    </row>
    <row r="14" spans="1:26" ht="8.25" customHeight="1" x14ac:dyDescent="0.2">
      <c r="A14" s="1009"/>
      <c r="B14" s="1009"/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/>
      <c r="U14" s="1009"/>
      <c r="V14" s="1009"/>
      <c r="W14" s="1009"/>
      <c r="X14" s="1009"/>
      <c r="Y14" s="1009"/>
      <c r="Z14" s="1009"/>
    </row>
    <row r="15" spans="1:26" s="165" customFormat="1" ht="16.149999999999999" customHeight="1" x14ac:dyDescent="0.2">
      <c r="A15" s="1013"/>
      <c r="B15" s="1013"/>
      <c r="C15" s="1014" t="s">
        <v>330</v>
      </c>
      <c r="D15" s="1014"/>
      <c r="E15" s="1014"/>
      <c r="F15" s="1014"/>
      <c r="G15" s="1014"/>
      <c r="H15" s="1014"/>
      <c r="I15" s="1014"/>
      <c r="J15" s="1014"/>
      <c r="K15" s="1014"/>
      <c r="L15" s="1014"/>
      <c r="M15" s="1014"/>
      <c r="N15" s="1014"/>
      <c r="O15" s="1014"/>
      <c r="P15" s="1014"/>
      <c r="Q15" s="1015">
        <f>Q19+Q21+Q23+Q25+Q27+Q29+Q31+Q33+Q35+Q37+Q39+Q41+Q43+Q45+Q47</f>
        <v>0</v>
      </c>
      <c r="R15" s="1015"/>
      <c r="S15" s="1015"/>
      <c r="T15" s="1015"/>
      <c r="U15" s="1015"/>
      <c r="V15" s="1015"/>
      <c r="W15" s="1015"/>
      <c r="X15" s="1009"/>
      <c r="Y15" s="1009"/>
      <c r="Z15" s="1009"/>
    </row>
    <row r="16" spans="1:26" ht="8.25" customHeight="1" x14ac:dyDescent="0.2">
      <c r="A16" s="1009"/>
      <c r="B16" s="1009"/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</row>
    <row r="17" spans="1:26" ht="12.75" customHeight="1" x14ac:dyDescent="0.2">
      <c r="A17" s="1009"/>
      <c r="B17" s="1009"/>
      <c r="C17" s="1010" t="s">
        <v>331</v>
      </c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09"/>
      <c r="Y17" s="1009"/>
      <c r="Z17" s="1009"/>
    </row>
    <row r="18" spans="1:26" ht="8.25" customHeight="1" x14ac:dyDescent="0.2">
      <c r="A18" s="1009"/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Q18" s="1009"/>
      <c r="R18" s="1009"/>
      <c r="S18" s="1009"/>
      <c r="T18" s="1009"/>
      <c r="U18" s="1009"/>
      <c r="V18" s="1009"/>
      <c r="W18" s="1009"/>
      <c r="X18" s="1009"/>
      <c r="Y18" s="1009"/>
      <c r="Z18" s="1009"/>
    </row>
    <row r="19" spans="1:26" ht="12.75" customHeight="1" x14ac:dyDescent="0.2">
      <c r="A19" s="1009">
        <v>1</v>
      </c>
      <c r="B19" s="1009"/>
      <c r="C19" s="1010"/>
      <c r="D19" s="1010"/>
      <c r="E19" s="1010"/>
      <c r="F19" s="1010"/>
      <c r="G19" s="1010"/>
      <c r="H19" s="1010"/>
      <c r="I19" s="1011" t="s">
        <v>305</v>
      </c>
      <c r="J19" s="1011"/>
      <c r="K19" s="1011"/>
      <c r="L19" s="1011"/>
      <c r="M19" s="1022"/>
      <c r="N19" s="1022"/>
      <c r="O19" s="1022"/>
      <c r="P19" s="1022"/>
      <c r="Q19" s="1012"/>
      <c r="R19" s="1012"/>
      <c r="S19" s="1012"/>
      <c r="T19" s="1012"/>
      <c r="U19" s="1012"/>
      <c r="V19" s="1012"/>
      <c r="W19" s="1012"/>
      <c r="X19" s="1009"/>
      <c r="Y19" s="1009"/>
      <c r="Z19" s="1009"/>
    </row>
    <row r="20" spans="1:26" ht="8.25" customHeight="1" x14ac:dyDescent="0.2">
      <c r="A20" s="1009"/>
      <c r="B20" s="1009"/>
      <c r="C20" s="1009"/>
      <c r="D20" s="1009"/>
      <c r="E20" s="1009"/>
      <c r="F20" s="1009"/>
      <c r="G20" s="1009"/>
      <c r="H20" s="1009"/>
      <c r="I20" s="1009"/>
      <c r="J20" s="1009"/>
      <c r="K20" s="1009"/>
      <c r="L20" s="1009"/>
      <c r="M20" s="1009"/>
      <c r="N20" s="1009"/>
      <c r="O20" s="1009"/>
      <c r="P20" s="1009"/>
      <c r="Q20" s="1009"/>
      <c r="R20" s="1009"/>
      <c r="S20" s="1009"/>
      <c r="T20" s="1009"/>
      <c r="U20" s="1009"/>
      <c r="V20" s="1009"/>
      <c r="W20" s="1009"/>
      <c r="X20" s="1009"/>
      <c r="Y20" s="1009"/>
      <c r="Z20" s="1009"/>
    </row>
    <row r="21" spans="1:26" x14ac:dyDescent="0.2">
      <c r="A21" s="1009">
        <v>2</v>
      </c>
      <c r="B21" s="1009"/>
      <c r="C21" s="1010"/>
      <c r="D21" s="1010"/>
      <c r="E21" s="1010"/>
      <c r="F21" s="1010"/>
      <c r="G21" s="1010"/>
      <c r="H21" s="1010"/>
      <c r="I21" s="1011"/>
      <c r="J21" s="1011"/>
      <c r="K21" s="1011"/>
      <c r="L21" s="1011"/>
      <c r="M21" s="1022"/>
      <c r="N21" s="1022"/>
      <c r="O21" s="1022"/>
      <c r="P21" s="1022"/>
      <c r="Q21" s="1012"/>
      <c r="R21" s="1012"/>
      <c r="S21" s="1012"/>
      <c r="T21" s="1012"/>
      <c r="U21" s="1012"/>
      <c r="V21" s="1012"/>
      <c r="W21" s="1012"/>
      <c r="X21" s="1009"/>
      <c r="Y21" s="1009"/>
      <c r="Z21" s="1009"/>
    </row>
    <row r="22" spans="1:26" ht="8.25" customHeight="1" x14ac:dyDescent="0.2">
      <c r="A22" s="1009"/>
      <c r="B22" s="1009"/>
      <c r="C22" s="1009"/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</row>
    <row r="23" spans="1:26" x14ac:dyDescent="0.2">
      <c r="A23" s="1009">
        <v>3</v>
      </c>
      <c r="B23" s="1009"/>
      <c r="C23" s="1010"/>
      <c r="D23" s="1010"/>
      <c r="E23" s="1010"/>
      <c r="F23" s="1010"/>
      <c r="G23" s="1010"/>
      <c r="H23" s="1010"/>
      <c r="I23" s="1011"/>
      <c r="J23" s="1011"/>
      <c r="K23" s="1011"/>
      <c r="L23" s="1011"/>
      <c r="M23" s="1022"/>
      <c r="N23" s="1022"/>
      <c r="O23" s="1022"/>
      <c r="P23" s="1022"/>
      <c r="Q23" s="1012"/>
      <c r="R23" s="1012"/>
      <c r="S23" s="1012"/>
      <c r="T23" s="1012"/>
      <c r="U23" s="1012"/>
      <c r="V23" s="1012"/>
      <c r="W23" s="1012"/>
      <c r="X23" s="1009"/>
      <c r="Y23" s="1009"/>
      <c r="Z23" s="1009"/>
    </row>
    <row r="24" spans="1:26" ht="8.25" customHeight="1" x14ac:dyDescent="0.2">
      <c r="A24" s="1009"/>
      <c r="B24" s="1009"/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1009"/>
      <c r="Z24" s="1009"/>
    </row>
    <row r="25" spans="1:26" x14ac:dyDescent="0.2">
      <c r="A25" s="1009">
        <v>4</v>
      </c>
      <c r="B25" s="1009"/>
      <c r="C25" s="1010"/>
      <c r="D25" s="1010"/>
      <c r="E25" s="1010"/>
      <c r="F25" s="1010"/>
      <c r="G25" s="1010"/>
      <c r="H25" s="1010"/>
      <c r="I25" s="1011"/>
      <c r="J25" s="1011"/>
      <c r="K25" s="1011"/>
      <c r="L25" s="1011"/>
      <c r="M25" s="1022"/>
      <c r="N25" s="1022"/>
      <c r="O25" s="1022"/>
      <c r="P25" s="1022"/>
      <c r="Q25" s="1012"/>
      <c r="R25" s="1012"/>
      <c r="S25" s="1012"/>
      <c r="T25" s="1012"/>
      <c r="U25" s="1012"/>
      <c r="V25" s="1012"/>
      <c r="W25" s="1012"/>
      <c r="X25" s="1009"/>
      <c r="Y25" s="1009"/>
      <c r="Z25" s="1009"/>
    </row>
    <row r="26" spans="1:26" ht="8.25" customHeight="1" x14ac:dyDescent="0.2">
      <c r="A26" s="1009"/>
      <c r="B26" s="1009"/>
      <c r="C26" s="1009"/>
      <c r="D26" s="1009"/>
      <c r="E26" s="1009"/>
      <c r="F26" s="1009"/>
      <c r="G26" s="1009"/>
      <c r="H26" s="1009"/>
      <c r="I26" s="1009"/>
      <c r="J26" s="1009"/>
      <c r="K26" s="1009"/>
      <c r="L26" s="1009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1009"/>
      <c r="Y26" s="1009"/>
      <c r="Z26" s="1009"/>
    </row>
    <row r="27" spans="1:26" x14ac:dyDescent="0.2">
      <c r="A27" s="1009">
        <v>5</v>
      </c>
      <c r="B27" s="1009"/>
      <c r="C27" s="1010"/>
      <c r="D27" s="1010"/>
      <c r="E27" s="1010"/>
      <c r="F27" s="1010"/>
      <c r="G27" s="1010"/>
      <c r="H27" s="1010"/>
      <c r="I27" s="1011"/>
      <c r="J27" s="1011"/>
      <c r="K27" s="1011"/>
      <c r="L27" s="1011"/>
      <c r="M27" s="1022"/>
      <c r="N27" s="1022"/>
      <c r="O27" s="1022"/>
      <c r="P27" s="1022"/>
      <c r="Q27" s="1012"/>
      <c r="R27" s="1012"/>
      <c r="S27" s="1012"/>
      <c r="T27" s="1012"/>
      <c r="U27" s="1012"/>
      <c r="V27" s="1012"/>
      <c r="W27" s="1012"/>
      <c r="X27" s="1009"/>
      <c r="Y27" s="1009"/>
      <c r="Z27" s="1009"/>
    </row>
    <row r="28" spans="1:26" ht="8.25" customHeight="1" x14ac:dyDescent="0.2">
      <c r="A28" s="1009"/>
      <c r="B28" s="1009"/>
      <c r="C28" s="1009"/>
      <c r="D28" s="1009"/>
      <c r="E28" s="1009"/>
      <c r="F28" s="1009"/>
      <c r="G28" s="1009"/>
      <c r="H28" s="1009"/>
      <c r="I28" s="1009"/>
      <c r="J28" s="1009"/>
      <c r="K28" s="1009"/>
      <c r="L28" s="1009"/>
      <c r="M28" s="1009"/>
      <c r="N28" s="1009"/>
      <c r="O28" s="1009"/>
      <c r="P28" s="1009"/>
      <c r="Q28" s="1009"/>
      <c r="R28" s="1009"/>
      <c r="S28" s="1009"/>
      <c r="T28" s="1009"/>
      <c r="U28" s="1009"/>
      <c r="V28" s="1009"/>
      <c r="W28" s="1009"/>
      <c r="X28" s="1009"/>
      <c r="Y28" s="1009"/>
      <c r="Z28" s="1009"/>
    </row>
    <row r="29" spans="1:26" x14ac:dyDescent="0.2">
      <c r="A29" s="1009">
        <v>6</v>
      </c>
      <c r="B29" s="1009"/>
      <c r="C29" s="1010"/>
      <c r="D29" s="1010"/>
      <c r="E29" s="1010"/>
      <c r="F29" s="1010"/>
      <c r="G29" s="1010"/>
      <c r="H29" s="1010"/>
      <c r="I29" s="1011"/>
      <c r="J29" s="1011"/>
      <c r="K29" s="1011"/>
      <c r="L29" s="1011"/>
      <c r="M29" s="1022"/>
      <c r="N29" s="1022"/>
      <c r="O29" s="1022"/>
      <c r="P29" s="1022"/>
      <c r="Q29" s="1012"/>
      <c r="R29" s="1012"/>
      <c r="S29" s="1012"/>
      <c r="T29" s="1012"/>
      <c r="U29" s="1012"/>
      <c r="V29" s="1012"/>
      <c r="W29" s="1012"/>
      <c r="X29" s="1009"/>
      <c r="Y29" s="1009"/>
      <c r="Z29" s="1009"/>
    </row>
    <row r="30" spans="1:26" ht="8.25" customHeight="1" x14ac:dyDescent="0.2">
      <c r="A30" s="1009"/>
      <c r="B30" s="1009"/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09"/>
      <c r="Y30" s="1009"/>
      <c r="Z30" s="1009"/>
    </row>
    <row r="31" spans="1:26" x14ac:dyDescent="0.2">
      <c r="A31" s="1009">
        <v>7</v>
      </c>
      <c r="B31" s="1009"/>
      <c r="C31" s="1010"/>
      <c r="D31" s="1010"/>
      <c r="E31" s="1010"/>
      <c r="F31" s="1010"/>
      <c r="G31" s="1010"/>
      <c r="H31" s="1010"/>
      <c r="I31" s="1011"/>
      <c r="J31" s="1011"/>
      <c r="K31" s="1011"/>
      <c r="L31" s="1011"/>
      <c r="M31" s="1022"/>
      <c r="N31" s="1022"/>
      <c r="O31" s="1022"/>
      <c r="P31" s="1022"/>
      <c r="Q31" s="1012"/>
      <c r="R31" s="1012"/>
      <c r="S31" s="1012"/>
      <c r="T31" s="1012"/>
      <c r="U31" s="1012"/>
      <c r="V31" s="1012"/>
      <c r="W31" s="1012"/>
      <c r="X31" s="1009"/>
      <c r="Y31" s="1009"/>
      <c r="Z31" s="1009"/>
    </row>
    <row r="32" spans="1:26" ht="8.25" customHeight="1" x14ac:dyDescent="0.2">
      <c r="A32" s="1009"/>
      <c r="B32" s="1009"/>
      <c r="C32" s="1009"/>
      <c r="D32" s="1009"/>
      <c r="E32" s="1009"/>
      <c r="F32" s="1009"/>
      <c r="G32" s="1009"/>
      <c r="H32" s="1009"/>
      <c r="I32" s="1009"/>
      <c r="J32" s="1009"/>
      <c r="K32" s="1009"/>
      <c r="L32" s="1009"/>
      <c r="M32" s="1009"/>
      <c r="N32" s="1009"/>
      <c r="O32" s="1009"/>
      <c r="P32" s="1009"/>
      <c r="Q32" s="1009"/>
      <c r="R32" s="1009"/>
      <c r="S32" s="1009"/>
      <c r="T32" s="1009"/>
      <c r="U32" s="1009"/>
      <c r="V32" s="1009"/>
      <c r="W32" s="1009"/>
      <c r="X32" s="1009"/>
      <c r="Y32" s="1009"/>
      <c r="Z32" s="1009"/>
    </row>
    <row r="33" spans="1:26" x14ac:dyDescent="0.2">
      <c r="A33" s="1009">
        <v>8</v>
      </c>
      <c r="B33" s="1009"/>
      <c r="C33" s="1010"/>
      <c r="D33" s="1010"/>
      <c r="E33" s="1010"/>
      <c r="F33" s="1010"/>
      <c r="G33" s="1010"/>
      <c r="H33" s="1010"/>
      <c r="I33" s="1011"/>
      <c r="J33" s="1011"/>
      <c r="K33" s="1011"/>
      <c r="L33" s="1011"/>
      <c r="M33" s="1022"/>
      <c r="N33" s="1022"/>
      <c r="O33" s="1022"/>
      <c r="P33" s="1022"/>
      <c r="Q33" s="1012"/>
      <c r="R33" s="1012"/>
      <c r="S33" s="1012"/>
      <c r="T33" s="1012"/>
      <c r="U33" s="1012"/>
      <c r="V33" s="1012"/>
      <c r="W33" s="1012"/>
      <c r="X33" s="1009"/>
      <c r="Y33" s="1009"/>
      <c r="Z33" s="1009"/>
    </row>
    <row r="34" spans="1:26" ht="8.25" customHeight="1" x14ac:dyDescent="0.2">
      <c r="A34" s="1009"/>
      <c r="B34" s="1009"/>
      <c r="C34" s="1009"/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  <c r="T34" s="1009"/>
      <c r="U34" s="1009"/>
      <c r="V34" s="1009"/>
      <c r="W34" s="1009"/>
      <c r="X34" s="1009"/>
      <c r="Y34" s="1009"/>
      <c r="Z34" s="1009"/>
    </row>
    <row r="35" spans="1:26" x14ac:dyDescent="0.2">
      <c r="A35" s="1009">
        <v>9</v>
      </c>
      <c r="B35" s="1009"/>
      <c r="C35" s="1010"/>
      <c r="D35" s="1010"/>
      <c r="E35" s="1010"/>
      <c r="F35" s="1010"/>
      <c r="G35" s="1010"/>
      <c r="H35" s="1010"/>
      <c r="I35" s="1011"/>
      <c r="J35" s="1011"/>
      <c r="K35" s="1011"/>
      <c r="L35" s="1011"/>
      <c r="M35" s="1022"/>
      <c r="N35" s="1022"/>
      <c r="O35" s="1022"/>
      <c r="P35" s="1022"/>
      <c r="Q35" s="1012"/>
      <c r="R35" s="1012"/>
      <c r="S35" s="1012"/>
      <c r="T35" s="1012"/>
      <c r="U35" s="1012"/>
      <c r="V35" s="1012"/>
      <c r="W35" s="1012"/>
      <c r="X35" s="1009"/>
      <c r="Y35" s="1009"/>
      <c r="Z35" s="1009"/>
    </row>
    <row r="36" spans="1:26" ht="8.25" customHeight="1" x14ac:dyDescent="0.2">
      <c r="A36" s="1009"/>
      <c r="B36" s="1009"/>
      <c r="C36" s="1009"/>
      <c r="D36" s="1009"/>
      <c r="E36" s="1009"/>
      <c r="F36" s="1009"/>
      <c r="G36" s="1009"/>
      <c r="H36" s="1009"/>
      <c r="I36" s="1009"/>
      <c r="J36" s="1009"/>
      <c r="K36" s="1009"/>
      <c r="L36" s="1009"/>
      <c r="M36" s="1009"/>
      <c r="N36" s="1009"/>
      <c r="O36" s="1009"/>
      <c r="P36" s="1009"/>
      <c r="Q36" s="1009"/>
      <c r="R36" s="1009"/>
      <c r="S36" s="1009"/>
      <c r="T36" s="1009"/>
      <c r="U36" s="1009"/>
      <c r="V36" s="1009"/>
      <c r="W36" s="1009"/>
      <c r="X36" s="1009"/>
      <c r="Y36" s="1009"/>
      <c r="Z36" s="1009"/>
    </row>
    <row r="37" spans="1:26" x14ac:dyDescent="0.2">
      <c r="A37" s="1009">
        <v>10</v>
      </c>
      <c r="B37" s="1009"/>
      <c r="C37" s="1010"/>
      <c r="D37" s="1010"/>
      <c r="E37" s="1010"/>
      <c r="F37" s="1010"/>
      <c r="G37" s="1010"/>
      <c r="H37" s="1010"/>
      <c r="I37" s="1011"/>
      <c r="J37" s="1011"/>
      <c r="K37" s="1011"/>
      <c r="L37" s="1011"/>
      <c r="M37" s="1022"/>
      <c r="N37" s="1022"/>
      <c r="O37" s="1022"/>
      <c r="P37" s="1022"/>
      <c r="Q37" s="1012"/>
      <c r="R37" s="1012"/>
      <c r="S37" s="1012"/>
      <c r="T37" s="1012"/>
      <c r="U37" s="1012"/>
      <c r="V37" s="1012"/>
      <c r="W37" s="1012"/>
      <c r="X37" s="1009"/>
      <c r="Y37" s="1009"/>
      <c r="Z37" s="1009"/>
    </row>
    <row r="38" spans="1:26" ht="8.25" customHeight="1" x14ac:dyDescent="0.2">
      <c r="A38" s="1009"/>
      <c r="B38" s="1009"/>
      <c r="C38" s="1009"/>
      <c r="D38" s="1009"/>
      <c r="E38" s="1009"/>
      <c r="F38" s="1009"/>
      <c r="G38" s="1009"/>
      <c r="H38" s="1009"/>
      <c r="I38" s="1009"/>
      <c r="J38" s="1009"/>
      <c r="K38" s="1009"/>
      <c r="L38" s="1009"/>
      <c r="M38" s="1009"/>
      <c r="N38" s="1009"/>
      <c r="O38" s="1009"/>
      <c r="P38" s="1009"/>
      <c r="Q38" s="1009"/>
      <c r="R38" s="1009"/>
      <c r="S38" s="1009"/>
      <c r="T38" s="1009"/>
      <c r="U38" s="1009"/>
      <c r="V38" s="1009"/>
      <c r="W38" s="1009"/>
      <c r="X38" s="1009"/>
      <c r="Y38" s="1009"/>
      <c r="Z38" s="1009"/>
    </row>
    <row r="39" spans="1:26" x14ac:dyDescent="0.2">
      <c r="A39" s="1009">
        <v>11</v>
      </c>
      <c r="B39" s="1009"/>
      <c r="C39" s="1010"/>
      <c r="D39" s="1010"/>
      <c r="E39" s="1010"/>
      <c r="F39" s="1010"/>
      <c r="G39" s="1010"/>
      <c r="H39" s="1010"/>
      <c r="I39" s="1011"/>
      <c r="J39" s="1011"/>
      <c r="K39" s="1011"/>
      <c r="L39" s="1011"/>
      <c r="M39" s="1022"/>
      <c r="N39" s="1022"/>
      <c r="O39" s="1022"/>
      <c r="P39" s="1022"/>
      <c r="Q39" s="1012"/>
      <c r="R39" s="1012"/>
      <c r="S39" s="1012"/>
      <c r="T39" s="1012"/>
      <c r="U39" s="1012"/>
      <c r="V39" s="1012"/>
      <c r="W39" s="1012"/>
      <c r="X39" s="1009"/>
      <c r="Y39" s="1009"/>
      <c r="Z39" s="1009"/>
    </row>
    <row r="40" spans="1:26" ht="8.25" customHeight="1" x14ac:dyDescent="0.2">
      <c r="A40" s="1009"/>
      <c r="B40" s="1009"/>
      <c r="C40" s="1009"/>
      <c r="D40" s="1009"/>
      <c r="E40" s="1009"/>
      <c r="F40" s="1009"/>
      <c r="G40" s="1009"/>
      <c r="H40" s="1009"/>
      <c r="I40" s="1009"/>
      <c r="J40" s="1009"/>
      <c r="K40" s="1009"/>
      <c r="L40" s="1009"/>
      <c r="M40" s="1009"/>
      <c r="N40" s="1009"/>
      <c r="O40" s="1009"/>
      <c r="P40" s="1009"/>
      <c r="Q40" s="1009"/>
      <c r="R40" s="1009"/>
      <c r="S40" s="1009"/>
      <c r="T40" s="1009"/>
      <c r="U40" s="1009"/>
      <c r="V40" s="1009"/>
      <c r="W40" s="1009"/>
      <c r="X40" s="1009"/>
      <c r="Y40" s="1009"/>
      <c r="Z40" s="1009"/>
    </row>
    <row r="41" spans="1:26" x14ac:dyDescent="0.2">
      <c r="A41" s="1009">
        <v>12</v>
      </c>
      <c r="B41" s="1009"/>
      <c r="C41" s="1010"/>
      <c r="D41" s="1010"/>
      <c r="E41" s="1010"/>
      <c r="F41" s="1010"/>
      <c r="G41" s="1010"/>
      <c r="H41" s="1010"/>
      <c r="I41" s="1011"/>
      <c r="J41" s="1011"/>
      <c r="K41" s="1011"/>
      <c r="L41" s="1011"/>
      <c r="M41" s="1022"/>
      <c r="N41" s="1022"/>
      <c r="O41" s="1022"/>
      <c r="P41" s="1022"/>
      <c r="Q41" s="1012"/>
      <c r="R41" s="1012"/>
      <c r="S41" s="1012"/>
      <c r="T41" s="1012"/>
      <c r="U41" s="1012"/>
      <c r="V41" s="1012"/>
      <c r="W41" s="1012"/>
      <c r="X41" s="1009"/>
      <c r="Y41" s="1009"/>
      <c r="Z41" s="1009"/>
    </row>
    <row r="42" spans="1:26" ht="8.25" customHeight="1" x14ac:dyDescent="0.2">
      <c r="A42" s="1009"/>
      <c r="B42" s="1009"/>
      <c r="C42" s="1009"/>
      <c r="D42" s="1009"/>
      <c r="E42" s="1009"/>
      <c r="F42" s="1009"/>
      <c r="G42" s="1009"/>
      <c r="H42" s="1009"/>
      <c r="I42" s="1009"/>
      <c r="J42" s="1009"/>
      <c r="K42" s="1009"/>
      <c r="L42" s="1009"/>
      <c r="M42" s="1009"/>
      <c r="N42" s="1009"/>
      <c r="O42" s="1009"/>
      <c r="P42" s="1009"/>
      <c r="Q42" s="1009"/>
      <c r="R42" s="1009"/>
      <c r="S42" s="1009"/>
      <c r="T42" s="1009"/>
      <c r="U42" s="1009"/>
      <c r="V42" s="1009"/>
      <c r="W42" s="1009"/>
      <c r="X42" s="1009"/>
      <c r="Y42" s="1009"/>
      <c r="Z42" s="1009"/>
    </row>
    <row r="43" spans="1:26" x14ac:dyDescent="0.2">
      <c r="A43" s="1009">
        <v>13</v>
      </c>
      <c r="B43" s="1009"/>
      <c r="C43" s="1010"/>
      <c r="D43" s="1010"/>
      <c r="E43" s="1010"/>
      <c r="F43" s="1010"/>
      <c r="G43" s="1010"/>
      <c r="H43" s="1010"/>
      <c r="I43" s="1011"/>
      <c r="J43" s="1011"/>
      <c r="K43" s="1011"/>
      <c r="L43" s="1011"/>
      <c r="M43" s="1022"/>
      <c r="N43" s="1022"/>
      <c r="O43" s="1022"/>
      <c r="P43" s="1022"/>
      <c r="Q43" s="1012"/>
      <c r="R43" s="1012"/>
      <c r="S43" s="1012"/>
      <c r="T43" s="1012"/>
      <c r="U43" s="1012"/>
      <c r="V43" s="1012"/>
      <c r="W43" s="1012"/>
      <c r="X43" s="1009"/>
      <c r="Y43" s="1009"/>
      <c r="Z43" s="1009"/>
    </row>
    <row r="44" spans="1:26" ht="8.25" customHeight="1" x14ac:dyDescent="0.2">
      <c r="A44" s="1009"/>
      <c r="B44" s="1009"/>
      <c r="C44" s="1009"/>
      <c r="D44" s="1009"/>
      <c r="E44" s="1009"/>
      <c r="F44" s="1009"/>
      <c r="G44" s="1009"/>
      <c r="H44" s="1009"/>
      <c r="I44" s="1009"/>
      <c r="J44" s="1009"/>
      <c r="K44" s="1009"/>
      <c r="L44" s="1009"/>
      <c r="M44" s="1009"/>
      <c r="N44" s="1009"/>
      <c r="O44" s="1009"/>
      <c r="P44" s="1009"/>
      <c r="Q44" s="1009"/>
      <c r="R44" s="1009"/>
      <c r="S44" s="1009"/>
      <c r="T44" s="1009"/>
      <c r="U44" s="1009"/>
      <c r="V44" s="1009"/>
      <c r="W44" s="1009"/>
      <c r="X44" s="1009"/>
      <c r="Y44" s="1009"/>
      <c r="Z44" s="1009"/>
    </row>
    <row r="45" spans="1:26" x14ac:dyDescent="0.2">
      <c r="A45" s="1009">
        <v>14</v>
      </c>
      <c r="B45" s="1009"/>
      <c r="C45" s="1010"/>
      <c r="D45" s="1010"/>
      <c r="E45" s="1010"/>
      <c r="F45" s="1010"/>
      <c r="G45" s="1010"/>
      <c r="H45" s="1010"/>
      <c r="I45" s="1011"/>
      <c r="J45" s="1011"/>
      <c r="K45" s="1011"/>
      <c r="L45" s="1011"/>
      <c r="M45" s="1022"/>
      <c r="N45" s="1022"/>
      <c r="O45" s="1022"/>
      <c r="P45" s="1022"/>
      <c r="Q45" s="1012"/>
      <c r="R45" s="1012"/>
      <c r="S45" s="1012"/>
      <c r="T45" s="1012"/>
      <c r="U45" s="1012"/>
      <c r="V45" s="1012"/>
      <c r="W45" s="1012"/>
      <c r="X45" s="1009"/>
      <c r="Y45" s="1009"/>
      <c r="Z45" s="1009"/>
    </row>
    <row r="46" spans="1:26" ht="8.25" customHeight="1" x14ac:dyDescent="0.2">
      <c r="A46" s="1009"/>
      <c r="B46" s="1009"/>
      <c r="C46" s="1009"/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</row>
    <row r="47" spans="1:26" x14ac:dyDescent="0.2">
      <c r="A47" s="1009">
        <v>15</v>
      </c>
      <c r="B47" s="1009"/>
      <c r="C47" s="1010"/>
      <c r="D47" s="1010"/>
      <c r="E47" s="1010"/>
      <c r="F47" s="1010"/>
      <c r="G47" s="1010"/>
      <c r="H47" s="1010"/>
      <c r="I47" s="1011"/>
      <c r="J47" s="1011"/>
      <c r="K47" s="1011"/>
      <c r="L47" s="1011"/>
      <c r="M47" s="1022"/>
      <c r="N47" s="1022"/>
      <c r="O47" s="1022"/>
      <c r="P47" s="1022"/>
      <c r="Q47" s="1012"/>
      <c r="R47" s="1012"/>
      <c r="S47" s="1012"/>
      <c r="T47" s="1012"/>
      <c r="U47" s="1012"/>
      <c r="V47" s="1012"/>
      <c r="W47" s="1012"/>
      <c r="X47" s="1009"/>
      <c r="Y47" s="1009"/>
      <c r="Z47" s="1009"/>
    </row>
    <row r="48" spans="1:26" ht="8.25" customHeight="1" x14ac:dyDescent="0.2">
      <c r="A48" s="1009"/>
      <c r="B48" s="1009"/>
      <c r="C48" s="1009"/>
      <c r="D48" s="1009"/>
      <c r="E48" s="1009"/>
      <c r="F48" s="1009"/>
      <c r="G48" s="1009"/>
      <c r="H48" s="1009"/>
      <c r="I48" s="1009"/>
      <c r="J48" s="1009"/>
      <c r="K48" s="1009"/>
      <c r="L48" s="1009"/>
      <c r="M48" s="1009"/>
      <c r="N48" s="1009"/>
      <c r="O48" s="1009"/>
      <c r="P48" s="1009"/>
      <c r="Q48" s="1009"/>
      <c r="R48" s="1009"/>
      <c r="S48" s="1009"/>
      <c r="T48" s="1009"/>
      <c r="U48" s="1009"/>
      <c r="V48" s="1009"/>
      <c r="W48" s="1009"/>
      <c r="X48" s="1009"/>
      <c r="Y48" s="1009"/>
      <c r="Z48" s="1009"/>
    </row>
    <row r="50" spans="1:21" x14ac:dyDescent="0.2">
      <c r="A50" s="992" t="s">
        <v>180</v>
      </c>
      <c r="B50" s="992"/>
      <c r="C50" s="992"/>
      <c r="D50" s="1003"/>
      <c r="E50" s="1003"/>
      <c r="F50" s="1003"/>
      <c r="G50" s="1003"/>
      <c r="H50" s="1003"/>
      <c r="I50" s="403"/>
      <c r="J50" s="1004"/>
      <c r="K50" s="1004"/>
      <c r="L50" s="1004"/>
      <c r="M50" s="1004"/>
      <c r="N50" s="1004"/>
      <c r="O50" s="403"/>
      <c r="P50" s="1003"/>
      <c r="Q50" s="1003"/>
      <c r="R50" s="1003"/>
      <c r="S50" s="1003"/>
      <c r="T50" s="1003"/>
      <c r="U50" s="1003"/>
    </row>
    <row r="51" spans="1:21" x14ac:dyDescent="0.2">
      <c r="A51" s="404"/>
      <c r="B51" s="404"/>
      <c r="C51" s="404"/>
      <c r="D51" s="1001" t="s">
        <v>181</v>
      </c>
      <c r="E51" s="1001"/>
      <c r="F51" s="1001"/>
      <c r="G51" s="1001"/>
      <c r="H51" s="1001"/>
      <c r="I51" s="1001"/>
      <c r="J51" s="1002" t="s">
        <v>182</v>
      </c>
      <c r="K51" s="1002"/>
      <c r="L51" s="1002"/>
      <c r="M51" s="1002"/>
      <c r="N51" s="1002"/>
      <c r="O51" s="73"/>
      <c r="P51" s="1021" t="s">
        <v>183</v>
      </c>
      <c r="Q51" s="1021"/>
      <c r="R51" s="1021"/>
      <c r="S51" s="1021"/>
      <c r="T51" s="1021"/>
      <c r="U51" s="1021"/>
    </row>
  </sheetData>
  <sheetProtection selectLockedCells="1" selectUnlockedCells="1"/>
  <mergeCells count="134">
    <mergeCell ref="A50:C50"/>
    <mergeCell ref="D50:H50"/>
    <mergeCell ref="J50:N50"/>
    <mergeCell ref="P50:U50"/>
    <mergeCell ref="D51:I51"/>
    <mergeCell ref="J51:N51"/>
    <mergeCell ref="P51:U51"/>
    <mergeCell ref="A6:Z6"/>
    <mergeCell ref="A7:Z7"/>
    <mergeCell ref="A8:Z8"/>
    <mergeCell ref="A9:Z9"/>
    <mergeCell ref="A10:Z10"/>
    <mergeCell ref="A11:Z11"/>
    <mergeCell ref="A12:Z12"/>
    <mergeCell ref="A13:B13"/>
    <mergeCell ref="C13:H13"/>
    <mergeCell ref="I13:L13"/>
    <mergeCell ref="M13:P13"/>
    <mergeCell ref="Q13:W13"/>
    <mergeCell ref="X13:Z13"/>
    <mergeCell ref="A14:W14"/>
    <mergeCell ref="X14:Z18"/>
    <mergeCell ref="A15:B15"/>
    <mergeCell ref="C15:P15"/>
    <mergeCell ref="Q15:W15"/>
    <mergeCell ref="A16:W16"/>
    <mergeCell ref="A17:B17"/>
    <mergeCell ref="C17:W17"/>
    <mergeCell ref="A18:W18"/>
    <mergeCell ref="A19:B19"/>
    <mergeCell ref="C19:H19"/>
    <mergeCell ref="I19:L19"/>
    <mergeCell ref="M19:P19"/>
    <mergeCell ref="Q19:W19"/>
    <mergeCell ref="X19:Z19"/>
    <mergeCell ref="A20:Z20"/>
    <mergeCell ref="A21:B21"/>
    <mergeCell ref="C21:H21"/>
    <mergeCell ref="I21:L21"/>
    <mergeCell ref="M21:P21"/>
    <mergeCell ref="Q21:W21"/>
    <mergeCell ref="X21:Z21"/>
    <mergeCell ref="A22:Z22"/>
    <mergeCell ref="A23:B23"/>
    <mergeCell ref="C23:H23"/>
    <mergeCell ref="I23:L23"/>
    <mergeCell ref="M23:P23"/>
    <mergeCell ref="Q23:W23"/>
    <mergeCell ref="X23:Z23"/>
    <mergeCell ref="A24:Z24"/>
    <mergeCell ref="A25:B25"/>
    <mergeCell ref="C25:H25"/>
    <mergeCell ref="I25:L25"/>
    <mergeCell ref="M25:P25"/>
    <mergeCell ref="Q25:W25"/>
    <mergeCell ref="X25:Z25"/>
    <mergeCell ref="A26:Z26"/>
    <mergeCell ref="A27:B27"/>
    <mergeCell ref="C27:H27"/>
    <mergeCell ref="I27:L27"/>
    <mergeCell ref="M27:P27"/>
    <mergeCell ref="Q27:W27"/>
    <mergeCell ref="X27:Z27"/>
    <mergeCell ref="A28:Z28"/>
    <mergeCell ref="A29:B29"/>
    <mergeCell ref="C29:H29"/>
    <mergeCell ref="I29:L29"/>
    <mergeCell ref="M29:P29"/>
    <mergeCell ref="Q29:W29"/>
    <mergeCell ref="X29:Z29"/>
    <mergeCell ref="A30:Z30"/>
    <mergeCell ref="A31:B31"/>
    <mergeCell ref="C31:H31"/>
    <mergeCell ref="I31:L31"/>
    <mergeCell ref="M31:P31"/>
    <mergeCell ref="Q31:W31"/>
    <mergeCell ref="X31:Z31"/>
    <mergeCell ref="A32:Z32"/>
    <mergeCell ref="A33:B33"/>
    <mergeCell ref="C33:H33"/>
    <mergeCell ref="I33:L33"/>
    <mergeCell ref="M33:P33"/>
    <mergeCell ref="Q33:W33"/>
    <mergeCell ref="X33:Z33"/>
    <mergeCell ref="A34:Z34"/>
    <mergeCell ref="A35:B35"/>
    <mergeCell ref="C35:H35"/>
    <mergeCell ref="I35:L35"/>
    <mergeCell ref="M35:P35"/>
    <mergeCell ref="Q35:W35"/>
    <mergeCell ref="X35:Z35"/>
    <mergeCell ref="A36:Z36"/>
    <mergeCell ref="A37:B37"/>
    <mergeCell ref="C37:H37"/>
    <mergeCell ref="I37:L37"/>
    <mergeCell ref="M37:P37"/>
    <mergeCell ref="Q37:W37"/>
    <mergeCell ref="X37:Z37"/>
    <mergeCell ref="A38:Z38"/>
    <mergeCell ref="A39:B39"/>
    <mergeCell ref="C39:H39"/>
    <mergeCell ref="I39:L39"/>
    <mergeCell ref="M39:P39"/>
    <mergeCell ref="Q39:W39"/>
    <mergeCell ref="X39:Z39"/>
    <mergeCell ref="A40:Z40"/>
    <mergeCell ref="A41:B41"/>
    <mergeCell ref="C41:H41"/>
    <mergeCell ref="I41:L41"/>
    <mergeCell ref="M41:P41"/>
    <mergeCell ref="Q41:W41"/>
    <mergeCell ref="X41:Z41"/>
    <mergeCell ref="A48:Z48"/>
    <mergeCell ref="A46:Z46"/>
    <mergeCell ref="A47:B47"/>
    <mergeCell ref="C47:H47"/>
    <mergeCell ref="I47:L47"/>
    <mergeCell ref="M47:P47"/>
    <mergeCell ref="Q47:W47"/>
    <mergeCell ref="X47:Z47"/>
    <mergeCell ref="A42:Z42"/>
    <mergeCell ref="A43:B43"/>
    <mergeCell ref="C43:H43"/>
    <mergeCell ref="I43:L43"/>
    <mergeCell ref="M43:P43"/>
    <mergeCell ref="Q43:W43"/>
    <mergeCell ref="X43:Z43"/>
    <mergeCell ref="A44:Z44"/>
    <mergeCell ref="A45:B45"/>
    <mergeCell ref="C45:H45"/>
    <mergeCell ref="I45:L45"/>
    <mergeCell ref="M45:P45"/>
    <mergeCell ref="Q45:W45"/>
    <mergeCell ref="X45:Z45"/>
  </mergeCells>
  <pageMargins left="0.75" right="0.20972222222222223" top="0.5" bottom="1" header="0.51180555555555551" footer="0.51180555555555551"/>
  <pageSetup paperSize="9" scale="94" firstPageNumber="0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7:U43"/>
  <sheetViews>
    <sheetView topLeftCell="A14" zoomScale="88" zoomScaleNormal="88" workbookViewId="0">
      <selection activeCell="M45" sqref="M45"/>
    </sheetView>
  </sheetViews>
  <sheetFormatPr defaultRowHeight="12" x14ac:dyDescent="0.2"/>
  <cols>
    <col min="1" max="1" width="4.140625" style="57" customWidth="1"/>
    <col min="2" max="2" width="3.5703125" style="57" customWidth="1"/>
    <col min="3" max="3" width="5.28515625" style="57" customWidth="1"/>
    <col min="4" max="4" width="2.7109375" style="57" customWidth="1"/>
    <col min="5" max="5" width="4.7109375" style="57" customWidth="1"/>
    <col min="6" max="6" width="5.7109375" style="57" customWidth="1"/>
    <col min="7" max="8" width="2.7109375" style="57" customWidth="1"/>
    <col min="9" max="12" width="7.42578125" style="57" customWidth="1"/>
    <col min="13" max="13" width="16.5703125" style="57" customWidth="1"/>
    <col min="14" max="14" width="8.85546875" style="57" customWidth="1"/>
    <col min="15" max="15" width="7.5703125" style="57" customWidth="1"/>
    <col min="16" max="16" width="7.28515625" style="57" customWidth="1"/>
    <col min="17" max="16384" width="9.140625" style="57"/>
  </cols>
  <sheetData>
    <row r="7" spans="1:16" ht="8.25" customHeight="1" x14ac:dyDescent="0.2">
      <c r="A7" s="1019"/>
      <c r="B7" s="1019"/>
      <c r="C7" s="1019"/>
      <c r="D7" s="1019"/>
      <c r="E7" s="1019"/>
      <c r="F7" s="1019"/>
      <c r="G7" s="1019"/>
      <c r="H7" s="1019"/>
      <c r="I7" s="1019"/>
      <c r="J7" s="1019"/>
      <c r="K7" s="1019"/>
      <c r="L7" s="1019"/>
      <c r="M7" s="1019"/>
      <c r="N7" s="1019"/>
      <c r="O7" s="1019"/>
      <c r="P7" s="1019"/>
    </row>
    <row r="8" spans="1:16" ht="15.75" customHeight="1" x14ac:dyDescent="0.2">
      <c r="A8" s="994" t="s">
        <v>328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</row>
    <row r="9" spans="1:16" ht="12.75" customHeight="1" x14ac:dyDescent="0.2">
      <c r="I9" s="994" t="s">
        <v>2074</v>
      </c>
      <c r="J9" s="994"/>
      <c r="K9" s="994"/>
      <c r="L9" s="994"/>
      <c r="M9" s="994"/>
    </row>
    <row r="10" spans="1:16" ht="12.75" customHeight="1" x14ac:dyDescent="0.2">
      <c r="A10" s="994">
        <f>Декларация!G9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</row>
    <row r="11" spans="1:16" ht="12.75" customHeight="1" x14ac:dyDescent="0.2">
      <c r="A11" s="1020">
        <f>Декларация!D5</f>
        <v>0</v>
      </c>
      <c r="B11" s="1020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</row>
    <row r="12" spans="1:16" ht="12.75" customHeight="1" x14ac:dyDescent="0.2">
      <c r="A12" s="994">
        <f>Декларация!G7</f>
        <v>0</v>
      </c>
      <c r="B12" s="994"/>
      <c r="C12" s="994"/>
      <c r="D12" s="994"/>
      <c r="E12" s="994"/>
      <c r="F12" s="994"/>
      <c r="G12" s="994"/>
      <c r="H12" s="994"/>
      <c r="I12" s="994"/>
      <c r="J12" s="994"/>
      <c r="K12" s="994"/>
      <c r="L12" s="994"/>
      <c r="M12" s="994"/>
      <c r="N12" s="994"/>
      <c r="O12" s="994"/>
      <c r="P12" s="994"/>
    </row>
    <row r="13" spans="1:16" ht="8.25" customHeight="1" x14ac:dyDescent="0.2">
      <c r="A13" s="1017"/>
      <c r="B13" s="1017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</row>
    <row r="14" spans="1:16" ht="36" x14ac:dyDescent="0.2">
      <c r="A14" s="1009" t="s">
        <v>233</v>
      </c>
      <c r="B14" s="1009"/>
      <c r="C14" s="1009" t="s">
        <v>355</v>
      </c>
      <c r="D14" s="1009"/>
      <c r="E14" s="1009"/>
      <c r="F14" s="1009"/>
      <c r="G14" s="1009"/>
      <c r="H14" s="1009"/>
      <c r="I14" s="1009" t="s">
        <v>356</v>
      </c>
      <c r="J14" s="1009"/>
      <c r="K14" s="1009"/>
      <c r="L14" s="1009"/>
      <c r="M14" s="163" t="s">
        <v>357</v>
      </c>
      <c r="N14" s="1009" t="s">
        <v>358</v>
      </c>
      <c r="O14" s="1009"/>
      <c r="P14" s="1009"/>
    </row>
    <row r="15" spans="1:16" ht="8.25" customHeight="1" thickBot="1" x14ac:dyDescent="0.25">
      <c r="A15" s="1009"/>
      <c r="B15" s="1009"/>
      <c r="C15" s="1009"/>
      <c r="D15" s="1009"/>
      <c r="E15" s="1009"/>
      <c r="F15" s="1009"/>
      <c r="G15" s="1009"/>
      <c r="H15" s="1009"/>
      <c r="I15" s="1009"/>
      <c r="J15" s="1009"/>
      <c r="K15" s="1009"/>
      <c r="L15" s="1009"/>
      <c r="M15" s="169"/>
      <c r="N15" s="1009"/>
      <c r="O15" s="1009"/>
      <c r="P15" s="1009"/>
    </row>
    <row r="16" spans="1:16" s="165" customFormat="1" ht="29.45" customHeight="1" thickBot="1" x14ac:dyDescent="0.25">
      <c r="A16" s="1013"/>
      <c r="B16" s="1013"/>
      <c r="C16" s="1032" t="s">
        <v>330</v>
      </c>
      <c r="D16" s="1032"/>
      <c r="E16" s="1032"/>
      <c r="F16" s="1032"/>
      <c r="G16" s="1032"/>
      <c r="H16" s="1032"/>
      <c r="I16" s="1032"/>
      <c r="J16" s="1032"/>
      <c r="K16" s="1032"/>
      <c r="L16" s="1032"/>
      <c r="M16" s="170">
        <f>M18+M30</f>
        <v>0</v>
      </c>
      <c r="N16" s="1009"/>
      <c r="O16" s="1009"/>
      <c r="P16" s="1009"/>
    </row>
    <row r="17" spans="1:16" ht="8.25" customHeight="1" x14ac:dyDescent="0.2">
      <c r="A17" s="1009"/>
      <c r="B17" s="1009"/>
      <c r="C17" s="1009"/>
      <c r="D17" s="1009"/>
      <c r="E17" s="1009"/>
      <c r="F17" s="1009"/>
      <c r="G17" s="1009"/>
      <c r="H17" s="1009"/>
      <c r="I17" s="1009"/>
      <c r="J17" s="1009"/>
      <c r="K17" s="1009"/>
      <c r="L17" s="1009"/>
      <c r="M17" s="171"/>
      <c r="N17" s="1009"/>
      <c r="O17" s="1009"/>
      <c r="P17" s="1009"/>
    </row>
    <row r="18" spans="1:16" ht="36" customHeight="1" x14ac:dyDescent="0.2">
      <c r="A18" s="1033" t="s">
        <v>2075</v>
      </c>
      <c r="B18" s="1034"/>
      <c r="C18" s="1034"/>
      <c r="D18" s="1035"/>
      <c r="E18" s="1033" t="s">
        <v>2072</v>
      </c>
      <c r="F18" s="1034"/>
      <c r="G18" s="1034"/>
      <c r="H18" s="1034"/>
      <c r="I18" s="1034"/>
      <c r="J18" s="1034"/>
      <c r="K18" s="1034"/>
      <c r="L18" s="1034"/>
      <c r="M18" s="620">
        <f>M20+M22+M24+M26+M28</f>
        <v>0</v>
      </c>
      <c r="N18" s="1009"/>
      <c r="O18" s="1009"/>
      <c r="P18" s="1009"/>
    </row>
    <row r="19" spans="1:16" ht="8.25" customHeight="1" x14ac:dyDescent="0.2">
      <c r="A19" s="1009"/>
      <c r="B19" s="1009"/>
      <c r="C19" s="1009"/>
      <c r="D19" s="1009"/>
      <c r="E19" s="1009"/>
      <c r="F19" s="1009"/>
      <c r="G19" s="1009"/>
      <c r="H19" s="1009"/>
      <c r="I19" s="1009"/>
      <c r="J19" s="1009"/>
      <c r="K19" s="1009"/>
      <c r="L19" s="1009"/>
      <c r="M19" s="163"/>
      <c r="N19" s="1009"/>
      <c r="O19" s="1009"/>
      <c r="P19" s="1009"/>
    </row>
    <row r="20" spans="1:16" ht="16.899999999999999" customHeight="1" x14ac:dyDescent="0.2">
      <c r="A20" s="1009">
        <v>1</v>
      </c>
      <c r="B20" s="1009"/>
      <c r="C20" s="1010"/>
      <c r="D20" s="1010"/>
      <c r="E20" s="1010"/>
      <c r="F20" s="1010"/>
      <c r="G20" s="1010"/>
      <c r="H20" s="1010"/>
      <c r="I20" s="1031"/>
      <c r="J20" s="1031"/>
      <c r="K20" s="1031"/>
      <c r="L20" s="1031"/>
      <c r="M20" s="166"/>
      <c r="N20" s="1009"/>
      <c r="O20" s="1009"/>
      <c r="P20" s="1009"/>
    </row>
    <row r="21" spans="1:16" ht="4.1500000000000004" customHeight="1" x14ac:dyDescent="0.2">
      <c r="A21" s="1009"/>
      <c r="B21" s="1009"/>
      <c r="C21" s="1009"/>
      <c r="D21" s="1009"/>
      <c r="E21" s="1009"/>
      <c r="F21" s="1009"/>
      <c r="G21" s="1009"/>
      <c r="H21" s="1009"/>
      <c r="I21" s="1009"/>
      <c r="J21" s="1009"/>
      <c r="K21" s="1009"/>
      <c r="L21" s="1009"/>
      <c r="M21" s="1009"/>
      <c r="N21" s="1009"/>
      <c r="O21" s="1009"/>
      <c r="P21" s="1009"/>
    </row>
    <row r="22" spans="1:16" ht="15.6" customHeight="1" x14ac:dyDescent="0.2">
      <c r="A22" s="1009">
        <v>2</v>
      </c>
      <c r="B22" s="1009"/>
      <c r="C22" s="1010"/>
      <c r="D22" s="1010"/>
      <c r="E22" s="1010"/>
      <c r="F22" s="1010"/>
      <c r="G22" s="1010"/>
      <c r="H22" s="1010"/>
      <c r="I22" s="1031"/>
      <c r="J22" s="1031"/>
      <c r="K22" s="1031"/>
      <c r="L22" s="1031"/>
      <c r="M22" s="166"/>
      <c r="N22" s="1009"/>
      <c r="O22" s="1009"/>
      <c r="P22" s="1009"/>
    </row>
    <row r="23" spans="1:16" ht="4.9000000000000004" customHeight="1" x14ac:dyDescent="0.2">
      <c r="A23" s="1009"/>
      <c r="B23" s="1009"/>
      <c r="C23" s="1009"/>
      <c r="D23" s="1009"/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1009"/>
      <c r="P23" s="1009"/>
    </row>
    <row r="24" spans="1:16" ht="14.45" customHeight="1" x14ac:dyDescent="0.2">
      <c r="A24" s="1009">
        <v>3</v>
      </c>
      <c r="B24" s="1009"/>
      <c r="C24" s="1010"/>
      <c r="D24" s="1010"/>
      <c r="E24" s="1010"/>
      <c r="F24" s="1010"/>
      <c r="G24" s="1010"/>
      <c r="H24" s="1010"/>
      <c r="I24" s="1031"/>
      <c r="J24" s="1031"/>
      <c r="K24" s="1031"/>
      <c r="L24" s="1031"/>
      <c r="M24" s="166"/>
      <c r="N24" s="1009"/>
      <c r="O24" s="1009"/>
      <c r="P24" s="1009"/>
    </row>
    <row r="25" spans="1:16" ht="4.1500000000000004" customHeight="1" x14ac:dyDescent="0.2">
      <c r="A25" s="1009"/>
      <c r="B25" s="1009"/>
      <c r="C25" s="1009"/>
      <c r="D25" s="1009"/>
      <c r="E25" s="1009"/>
      <c r="F25" s="1009"/>
      <c r="G25" s="1009"/>
      <c r="H25" s="1009"/>
      <c r="I25" s="1009"/>
      <c r="J25" s="1009"/>
      <c r="K25" s="1009"/>
      <c r="L25" s="1009"/>
      <c r="M25" s="1009"/>
      <c r="N25" s="1009"/>
      <c r="O25" s="1009"/>
      <c r="P25" s="1009"/>
    </row>
    <row r="26" spans="1:16" x14ac:dyDescent="0.2">
      <c r="A26" s="1009">
        <v>4</v>
      </c>
      <c r="B26" s="1009"/>
      <c r="C26" s="1010"/>
      <c r="D26" s="1010"/>
      <c r="E26" s="1010"/>
      <c r="F26" s="1010"/>
      <c r="G26" s="1010"/>
      <c r="H26" s="1010"/>
      <c r="I26" s="1031"/>
      <c r="J26" s="1031"/>
      <c r="K26" s="1031"/>
      <c r="L26" s="1031"/>
      <c r="M26" s="166"/>
      <c r="N26" s="1009"/>
      <c r="O26" s="1009"/>
      <c r="P26" s="1009"/>
    </row>
    <row r="27" spans="1:16" ht="5.45" customHeight="1" x14ac:dyDescent="0.2">
      <c r="A27" s="1009"/>
      <c r="B27" s="1009"/>
      <c r="C27" s="1009"/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</row>
    <row r="28" spans="1:16" ht="14.45" customHeight="1" x14ac:dyDescent="0.2">
      <c r="A28" s="1009">
        <v>5</v>
      </c>
      <c r="B28" s="1009"/>
      <c r="C28" s="1010"/>
      <c r="D28" s="1010"/>
      <c r="E28" s="1010"/>
      <c r="F28" s="1010"/>
      <c r="G28" s="1010"/>
      <c r="H28" s="1010"/>
      <c r="I28" s="1031"/>
      <c r="J28" s="1031"/>
      <c r="K28" s="1031"/>
      <c r="L28" s="1031"/>
      <c r="M28" s="166"/>
      <c r="N28" s="1030"/>
      <c r="O28" s="1030"/>
      <c r="P28" s="1030"/>
    </row>
    <row r="29" spans="1:16" ht="8.25" customHeight="1" x14ac:dyDescent="0.2">
      <c r="A29" s="1009"/>
      <c r="B29" s="1009"/>
      <c r="C29" s="1009"/>
      <c r="D29" s="1009"/>
      <c r="E29" s="1009"/>
      <c r="F29" s="1009"/>
      <c r="G29" s="1009"/>
      <c r="H29" s="1009"/>
      <c r="I29" s="1009"/>
      <c r="J29" s="1009"/>
      <c r="K29" s="1009"/>
      <c r="L29" s="1009"/>
      <c r="M29" s="610"/>
      <c r="N29" s="1036"/>
      <c r="O29" s="1037"/>
      <c r="P29" s="1038"/>
    </row>
    <row r="30" spans="1:16" ht="36" customHeight="1" x14ac:dyDescent="0.2">
      <c r="A30" s="1033" t="s">
        <v>2076</v>
      </c>
      <c r="B30" s="1034"/>
      <c r="C30" s="1034"/>
      <c r="D30" s="1035"/>
      <c r="E30" s="1033" t="s">
        <v>2073</v>
      </c>
      <c r="F30" s="1034"/>
      <c r="G30" s="1034"/>
      <c r="H30" s="1034"/>
      <c r="I30" s="1034"/>
      <c r="J30" s="1034"/>
      <c r="K30" s="1034"/>
      <c r="L30" s="1034"/>
      <c r="M30" s="620">
        <f>M32+M34+M36+M38+M40</f>
        <v>0</v>
      </c>
      <c r="N30" s="1039"/>
      <c r="O30" s="1019"/>
      <c r="P30" s="1040"/>
    </row>
    <row r="31" spans="1:16" ht="8.25" customHeight="1" x14ac:dyDescent="0.2">
      <c r="A31" s="1009"/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538"/>
      <c r="N31" s="1041"/>
      <c r="O31" s="1042"/>
      <c r="P31" s="1043"/>
    </row>
    <row r="32" spans="1:16" ht="16.899999999999999" customHeight="1" x14ac:dyDescent="0.2">
      <c r="A32" s="1009">
        <v>1</v>
      </c>
      <c r="B32" s="1009"/>
      <c r="C32" s="1010"/>
      <c r="D32" s="1010"/>
      <c r="E32" s="1010"/>
      <c r="F32" s="1010"/>
      <c r="G32" s="1010"/>
      <c r="H32" s="1010"/>
      <c r="I32" s="1031"/>
      <c r="J32" s="1031"/>
      <c r="K32" s="1031"/>
      <c r="L32" s="1031"/>
      <c r="M32" s="166"/>
      <c r="N32" s="1028"/>
      <c r="O32" s="1028"/>
      <c r="P32" s="1028"/>
    </row>
    <row r="33" spans="1:21" ht="4.1500000000000004" customHeight="1" x14ac:dyDescent="0.2">
      <c r="A33" s="1009"/>
      <c r="B33" s="1009"/>
      <c r="C33" s="1009"/>
      <c r="D33" s="1009"/>
      <c r="E33" s="1009"/>
      <c r="F33" s="1009"/>
      <c r="G33" s="1009"/>
      <c r="H33" s="1009"/>
      <c r="I33" s="1009"/>
      <c r="J33" s="1009"/>
      <c r="K33" s="1009"/>
      <c r="L33" s="1009"/>
      <c r="M33" s="1009"/>
      <c r="N33" s="1009"/>
      <c r="O33" s="1009"/>
      <c r="P33" s="1009"/>
    </row>
    <row r="34" spans="1:21" ht="15.6" customHeight="1" x14ac:dyDescent="0.2">
      <c r="A34" s="1009">
        <v>2</v>
      </c>
      <c r="B34" s="1009"/>
      <c r="C34" s="1010"/>
      <c r="D34" s="1010"/>
      <c r="E34" s="1010"/>
      <c r="F34" s="1010"/>
      <c r="G34" s="1010"/>
      <c r="H34" s="1010"/>
      <c r="I34" s="1031"/>
      <c r="J34" s="1031"/>
      <c r="K34" s="1031"/>
      <c r="L34" s="1031"/>
      <c r="M34" s="166"/>
      <c r="N34" s="1009"/>
      <c r="O34" s="1009"/>
      <c r="P34" s="1009"/>
    </row>
    <row r="35" spans="1:21" ht="4.9000000000000004" customHeight="1" x14ac:dyDescent="0.2">
      <c r="A35" s="1009"/>
      <c r="B35" s="1009"/>
      <c r="C35" s="1009"/>
      <c r="D35" s="1009"/>
      <c r="E35" s="1009"/>
      <c r="F35" s="1009"/>
      <c r="G35" s="1009"/>
      <c r="H35" s="1009"/>
      <c r="I35" s="1009"/>
      <c r="J35" s="1009"/>
      <c r="K35" s="1009"/>
      <c r="L35" s="1009"/>
      <c r="M35" s="1009"/>
      <c r="N35" s="1009"/>
      <c r="O35" s="1009"/>
      <c r="P35" s="1009"/>
    </row>
    <row r="36" spans="1:21" ht="14.45" customHeight="1" x14ac:dyDescent="0.2">
      <c r="A36" s="1009">
        <v>3</v>
      </c>
      <c r="B36" s="1009"/>
      <c r="C36" s="1010"/>
      <c r="D36" s="1010"/>
      <c r="E36" s="1010"/>
      <c r="F36" s="1010"/>
      <c r="G36" s="1010"/>
      <c r="H36" s="1010"/>
      <c r="I36" s="1031"/>
      <c r="J36" s="1031"/>
      <c r="K36" s="1031"/>
      <c r="L36" s="1031"/>
      <c r="M36" s="166"/>
      <c r="N36" s="1009"/>
      <c r="O36" s="1009"/>
      <c r="P36" s="1009"/>
    </row>
    <row r="37" spans="1:21" ht="4.1500000000000004" customHeight="1" x14ac:dyDescent="0.2">
      <c r="A37" s="1009"/>
      <c r="B37" s="1009"/>
      <c r="C37" s="1009"/>
      <c r="D37" s="1009"/>
      <c r="E37" s="1009"/>
      <c r="F37" s="1009"/>
      <c r="G37" s="1009"/>
      <c r="H37" s="1009"/>
      <c r="I37" s="1009"/>
      <c r="J37" s="1009"/>
      <c r="K37" s="1009"/>
      <c r="L37" s="1009"/>
      <c r="M37" s="1009"/>
      <c r="N37" s="1009"/>
      <c r="O37" s="1009"/>
      <c r="P37" s="1009"/>
    </row>
    <row r="38" spans="1:21" x14ac:dyDescent="0.2">
      <c r="A38" s="1009">
        <v>4</v>
      </c>
      <c r="B38" s="1009"/>
      <c r="C38" s="1010"/>
      <c r="D38" s="1010"/>
      <c r="E38" s="1010"/>
      <c r="F38" s="1010"/>
      <c r="G38" s="1010"/>
      <c r="H38" s="1010"/>
      <c r="I38" s="1031"/>
      <c r="J38" s="1031"/>
      <c r="K38" s="1031"/>
      <c r="L38" s="1031"/>
      <c r="M38" s="166"/>
      <c r="N38" s="1009"/>
      <c r="O38" s="1009"/>
      <c r="P38" s="1009"/>
    </row>
    <row r="39" spans="1:21" ht="5.45" customHeight="1" x14ac:dyDescent="0.2">
      <c r="A39" s="1009"/>
      <c r="B39" s="1009"/>
      <c r="C39" s="1009"/>
      <c r="D39" s="1009"/>
      <c r="E39" s="1009"/>
      <c r="F39" s="1009"/>
      <c r="G39" s="1009"/>
      <c r="H39" s="1009"/>
      <c r="I39" s="1009"/>
      <c r="J39" s="1009"/>
      <c r="K39" s="1009"/>
      <c r="L39" s="1009"/>
      <c r="M39" s="1009"/>
      <c r="N39" s="1009"/>
      <c r="O39" s="1009"/>
      <c r="P39" s="1009"/>
    </row>
    <row r="40" spans="1:21" ht="14.45" customHeight="1" x14ac:dyDescent="0.2">
      <c r="A40" s="1009">
        <v>5</v>
      </c>
      <c r="B40" s="1009"/>
      <c r="C40" s="1010"/>
      <c r="D40" s="1010"/>
      <c r="E40" s="1010"/>
      <c r="F40" s="1010"/>
      <c r="G40" s="1010"/>
      <c r="H40" s="1010"/>
      <c r="I40" s="1031"/>
      <c r="J40" s="1031"/>
      <c r="K40" s="1031"/>
      <c r="L40" s="1031"/>
      <c r="M40" s="166"/>
      <c r="N40" s="1009"/>
      <c r="O40" s="1009"/>
      <c r="P40" s="1009"/>
    </row>
    <row r="42" spans="1:21" x14ac:dyDescent="0.2">
      <c r="A42" s="992" t="s">
        <v>180</v>
      </c>
      <c r="B42" s="992"/>
      <c r="C42" s="992"/>
      <c r="D42" s="1003"/>
      <c r="E42" s="1003"/>
      <c r="F42" s="1003"/>
      <c r="G42" s="1003"/>
      <c r="H42" s="1003"/>
      <c r="I42" s="403"/>
      <c r="J42" s="609"/>
      <c r="K42" s="609"/>
      <c r="L42" s="609"/>
      <c r="M42" s="609"/>
      <c r="N42" s="609"/>
      <c r="O42" s="403"/>
      <c r="P42" s="1003"/>
      <c r="Q42" s="1003"/>
      <c r="R42" s="1003"/>
      <c r="S42" s="1003"/>
      <c r="T42" s="1003"/>
      <c r="U42" s="1003"/>
    </row>
    <row r="43" spans="1:21" x14ac:dyDescent="0.2">
      <c r="A43" s="404"/>
      <c r="B43" s="404"/>
      <c r="C43" s="404"/>
      <c r="D43" s="1001" t="s">
        <v>181</v>
      </c>
      <c r="E43" s="1001"/>
      <c r="F43" s="1001"/>
      <c r="G43" s="1001"/>
      <c r="H43" s="1001"/>
      <c r="I43" s="1001"/>
      <c r="J43" s="366" t="s">
        <v>182</v>
      </c>
      <c r="K43" s="366"/>
      <c r="L43" s="366"/>
      <c r="M43" s="366"/>
      <c r="N43" s="366"/>
      <c r="O43" s="73"/>
      <c r="P43" s="1021" t="s">
        <v>183</v>
      </c>
      <c r="Q43" s="1021"/>
      <c r="R43" s="1021"/>
      <c r="S43" s="1021"/>
      <c r="T43" s="1021"/>
      <c r="U43" s="1021"/>
    </row>
  </sheetData>
  <sheetProtection selectLockedCells="1" selectUnlockedCells="1"/>
  <mergeCells count="77">
    <mergeCell ref="A18:D18"/>
    <mergeCell ref="A30:D30"/>
    <mergeCell ref="E30:L30"/>
    <mergeCell ref="A39:P39"/>
    <mergeCell ref="A35:P35"/>
    <mergeCell ref="A36:B36"/>
    <mergeCell ref="C36:H36"/>
    <mergeCell ref="I36:L36"/>
    <mergeCell ref="A22:B22"/>
    <mergeCell ref="I34:L34"/>
    <mergeCell ref="N34:P34"/>
    <mergeCell ref="N29:P31"/>
    <mergeCell ref="E18:L18"/>
    <mergeCell ref="A29:L29"/>
    <mergeCell ref="A31:L31"/>
    <mergeCell ref="N20:P20"/>
    <mergeCell ref="A40:B40"/>
    <mergeCell ref="C40:H40"/>
    <mergeCell ref="I40:L40"/>
    <mergeCell ref="N40:P40"/>
    <mergeCell ref="A37:P37"/>
    <mergeCell ref="A38:B38"/>
    <mergeCell ref="C38:H38"/>
    <mergeCell ref="I38:L38"/>
    <mergeCell ref="N38:P38"/>
    <mergeCell ref="D43:I43"/>
    <mergeCell ref="P43:U43"/>
    <mergeCell ref="I24:L24"/>
    <mergeCell ref="N24:P24"/>
    <mergeCell ref="A25:P25"/>
    <mergeCell ref="P42:U42"/>
    <mergeCell ref="A42:C42"/>
    <mergeCell ref="D42:H42"/>
    <mergeCell ref="N36:P36"/>
    <mergeCell ref="N32:P32"/>
    <mergeCell ref="A33:P33"/>
    <mergeCell ref="A34:B34"/>
    <mergeCell ref="C34:H34"/>
    <mergeCell ref="A32:B32"/>
    <mergeCell ref="C32:H32"/>
    <mergeCell ref="I32:L32"/>
    <mergeCell ref="A7:P7"/>
    <mergeCell ref="A8:P8"/>
    <mergeCell ref="I9:M9"/>
    <mergeCell ref="A10:P10"/>
    <mergeCell ref="A11:P11"/>
    <mergeCell ref="A12:P12"/>
    <mergeCell ref="A13:P13"/>
    <mergeCell ref="I22:L22"/>
    <mergeCell ref="C14:H14"/>
    <mergeCell ref="I14:L14"/>
    <mergeCell ref="N14:P14"/>
    <mergeCell ref="A15:L15"/>
    <mergeCell ref="N15:P19"/>
    <mergeCell ref="A16:B16"/>
    <mergeCell ref="C16:L16"/>
    <mergeCell ref="A17:L17"/>
    <mergeCell ref="A14:B14"/>
    <mergeCell ref="A19:L19"/>
    <mergeCell ref="A20:B20"/>
    <mergeCell ref="C20:H20"/>
    <mergeCell ref="I20:L20"/>
    <mergeCell ref="A21:P21"/>
    <mergeCell ref="N22:P22"/>
    <mergeCell ref="N28:P28"/>
    <mergeCell ref="A26:B26"/>
    <mergeCell ref="C26:H26"/>
    <mergeCell ref="I26:L26"/>
    <mergeCell ref="N26:P26"/>
    <mergeCell ref="A23:P23"/>
    <mergeCell ref="A27:P27"/>
    <mergeCell ref="A28:B28"/>
    <mergeCell ref="C28:H28"/>
    <mergeCell ref="I28:L28"/>
    <mergeCell ref="C22:H22"/>
    <mergeCell ref="A24:B24"/>
    <mergeCell ref="C24:H24"/>
  </mergeCells>
  <pageMargins left="0.51181102362204722" right="0.51181102362204722" top="0.74803149606299213" bottom="0.74803149606299213" header="0.31496062992125984" footer="0.31496062992125984"/>
  <pageSetup paperSize="9" firstPageNumber="0" orientation="landscape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5:U29"/>
  <sheetViews>
    <sheetView topLeftCell="P4" zoomScale="88" zoomScaleNormal="88" workbookViewId="0">
      <selection activeCell="T33" sqref="T33"/>
    </sheetView>
  </sheetViews>
  <sheetFormatPr defaultRowHeight="12" x14ac:dyDescent="0.2"/>
  <cols>
    <col min="1" max="2" width="2.5703125" style="57" customWidth="1"/>
    <col min="3" max="3" width="7.42578125" style="57" customWidth="1"/>
    <col min="4" max="4" width="5.42578125" style="57" customWidth="1"/>
    <col min="5" max="5" width="7.5703125" style="57" customWidth="1"/>
    <col min="6" max="6" width="2.7109375" style="57" customWidth="1"/>
    <col min="7" max="7" width="3.85546875" style="57" customWidth="1"/>
    <col min="8" max="8" width="1.85546875" style="57" customWidth="1"/>
    <col min="9" max="11" width="4.140625" style="57" customWidth="1"/>
    <col min="12" max="12" width="4" style="57" customWidth="1"/>
    <col min="13" max="13" width="6.28515625" style="57" customWidth="1"/>
    <col min="14" max="15" width="4.140625" style="57" customWidth="1"/>
    <col min="16" max="16" width="4.5703125" style="57" customWidth="1"/>
    <col min="17" max="21" width="16.7109375" style="57" customWidth="1"/>
    <col min="22" max="16384" width="9.140625" style="57"/>
  </cols>
  <sheetData>
    <row r="5" spans="1:21" ht="8.25" customHeight="1" x14ac:dyDescent="0.2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</row>
    <row r="6" spans="1:21" ht="15.75" customHeight="1" x14ac:dyDescent="0.2">
      <c r="A6" s="994" t="s">
        <v>328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</row>
    <row r="7" spans="1:21" ht="12.75" customHeight="1" x14ac:dyDescent="0.2">
      <c r="A7" s="994" t="s">
        <v>2077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</row>
    <row r="8" spans="1:21" ht="12.75" customHeight="1" x14ac:dyDescent="0.2">
      <c r="A8" s="994">
        <f>Декларация!G9</f>
        <v>0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  <c r="U8" s="994"/>
    </row>
    <row r="9" spans="1:21" ht="12.75" customHeight="1" x14ac:dyDescent="0.2">
      <c r="A9" s="1020">
        <f>Декларация!D5</f>
        <v>0</v>
      </c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</row>
    <row r="10" spans="1:21" ht="12.75" customHeight="1" x14ac:dyDescent="0.2">
      <c r="A10" s="994">
        <f>Декларация!G7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  <c r="T10" s="994"/>
      <c r="U10" s="994"/>
    </row>
    <row r="11" spans="1:21" ht="8.25" customHeight="1" thickBot="1" x14ac:dyDescent="0.25">
      <c r="A11" s="1019"/>
      <c r="B11" s="1019"/>
      <c r="C11" s="1019"/>
      <c r="D11" s="1019"/>
      <c r="E11" s="1019"/>
      <c r="F11" s="1019"/>
      <c r="G11" s="1019"/>
      <c r="H11" s="1019"/>
      <c r="I11" s="1019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</row>
    <row r="12" spans="1:21" s="172" customFormat="1" ht="73.5" customHeight="1" x14ac:dyDescent="0.2">
      <c r="A12" s="1060" t="s">
        <v>233</v>
      </c>
      <c r="B12" s="1061"/>
      <c r="C12" s="1060" t="s">
        <v>359</v>
      </c>
      <c r="D12" s="1062"/>
      <c r="E12" s="1062"/>
      <c r="F12" s="1062"/>
      <c r="G12" s="1062"/>
      <c r="H12" s="1061"/>
      <c r="I12" s="1060" t="s">
        <v>360</v>
      </c>
      <c r="J12" s="1062"/>
      <c r="K12" s="1062"/>
      <c r="L12" s="1061"/>
      <c r="M12" s="1060" t="s">
        <v>361</v>
      </c>
      <c r="N12" s="1061"/>
      <c r="O12" s="1060" t="s">
        <v>362</v>
      </c>
      <c r="P12" s="1061"/>
      <c r="Q12" s="686" t="s">
        <v>363</v>
      </c>
      <c r="R12" s="686" t="s">
        <v>364</v>
      </c>
      <c r="S12" s="689" t="s">
        <v>365</v>
      </c>
      <c r="T12" s="710" t="s">
        <v>366</v>
      </c>
      <c r="U12" s="711" t="s">
        <v>2329</v>
      </c>
    </row>
    <row r="13" spans="1:21" ht="8.25" customHeight="1" thickBot="1" x14ac:dyDescent="0.25">
      <c r="A13" s="707"/>
      <c r="B13" s="703"/>
      <c r="C13" s="703"/>
      <c r="D13" s="703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712"/>
    </row>
    <row r="14" spans="1:21" s="165" customFormat="1" ht="21" customHeight="1" thickBot="1" x14ac:dyDescent="0.25">
      <c r="A14" s="1056"/>
      <c r="B14" s="1057"/>
      <c r="C14" s="1058" t="s">
        <v>330</v>
      </c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713">
        <f>U18+U20+U22+U24</f>
        <v>0</v>
      </c>
    </row>
    <row r="15" spans="1:21" ht="8.25" customHeight="1" x14ac:dyDescent="0.2">
      <c r="A15" s="708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714"/>
    </row>
    <row r="16" spans="1:21" ht="12" customHeight="1" x14ac:dyDescent="0.2">
      <c r="A16" s="1044"/>
      <c r="B16" s="1045"/>
      <c r="C16" s="630" t="s">
        <v>331</v>
      </c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715"/>
    </row>
    <row r="17" spans="1:21" ht="8.25" customHeight="1" x14ac:dyDescent="0.2">
      <c r="A17" s="630"/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715"/>
    </row>
    <row r="18" spans="1:21" ht="12.75" customHeight="1" x14ac:dyDescent="0.2">
      <c r="A18" s="1044">
        <v>1</v>
      </c>
      <c r="B18" s="1045"/>
      <c r="C18" s="1046"/>
      <c r="D18" s="1047"/>
      <c r="E18" s="1047"/>
      <c r="F18" s="1047"/>
      <c r="G18" s="1047"/>
      <c r="H18" s="1048"/>
      <c r="I18" s="1049"/>
      <c r="J18" s="1050"/>
      <c r="K18" s="1050"/>
      <c r="L18" s="1051"/>
      <c r="M18" s="1052"/>
      <c r="N18" s="1053"/>
      <c r="O18" s="1054" t="s">
        <v>44</v>
      </c>
      <c r="P18" s="1055"/>
      <c r="Q18" s="688"/>
      <c r="R18" s="688"/>
      <c r="S18" s="688">
        <f>Q18+R18</f>
        <v>0</v>
      </c>
      <c r="T18" s="709"/>
      <c r="U18" s="716">
        <f>IF(T18-S18&gt;0,T18-S18,0)</f>
        <v>0</v>
      </c>
    </row>
    <row r="19" spans="1:21" ht="8.25" customHeight="1" x14ac:dyDescent="0.2">
      <c r="A19" s="630"/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715"/>
    </row>
    <row r="20" spans="1:21" ht="12.75" customHeight="1" x14ac:dyDescent="0.2">
      <c r="A20" s="1044">
        <v>2</v>
      </c>
      <c r="B20" s="1045"/>
      <c r="C20" s="1046"/>
      <c r="D20" s="1047"/>
      <c r="E20" s="1047"/>
      <c r="F20" s="1047"/>
      <c r="G20" s="1047"/>
      <c r="H20" s="1048"/>
      <c r="I20" s="1049"/>
      <c r="J20" s="1050"/>
      <c r="K20" s="1050"/>
      <c r="L20" s="1051"/>
      <c r="M20" s="1052"/>
      <c r="N20" s="1053"/>
      <c r="O20" s="1054" t="s">
        <v>56</v>
      </c>
      <c r="P20" s="1055"/>
      <c r="Q20" s="688"/>
      <c r="R20" s="688"/>
      <c r="S20" s="688">
        <f>Q20+R20</f>
        <v>0</v>
      </c>
      <c r="T20" s="709"/>
      <c r="U20" s="716">
        <f>IF(T20-S20&gt;0,T20-S20,0)</f>
        <v>0</v>
      </c>
    </row>
    <row r="21" spans="1:21" ht="8.25" customHeight="1" x14ac:dyDescent="0.2">
      <c r="A21" s="630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715"/>
    </row>
    <row r="22" spans="1:21" ht="12.75" customHeight="1" x14ac:dyDescent="0.2">
      <c r="A22" s="1044">
        <v>3</v>
      </c>
      <c r="B22" s="1045"/>
      <c r="C22" s="1046"/>
      <c r="D22" s="1047"/>
      <c r="E22" s="1047"/>
      <c r="F22" s="1047"/>
      <c r="G22" s="1047"/>
      <c r="H22" s="1048"/>
      <c r="I22" s="1049"/>
      <c r="J22" s="1050"/>
      <c r="K22" s="1050"/>
      <c r="L22" s="1051"/>
      <c r="M22" s="1052"/>
      <c r="N22" s="1053"/>
      <c r="O22" s="1054" t="s">
        <v>58</v>
      </c>
      <c r="P22" s="1055"/>
      <c r="Q22" s="688"/>
      <c r="R22" s="688"/>
      <c r="S22" s="688">
        <f>Q22+R22</f>
        <v>0</v>
      </c>
      <c r="T22" s="709"/>
      <c r="U22" s="716">
        <f>IF(T22-S22&gt;0,T22-S22,0)</f>
        <v>0</v>
      </c>
    </row>
    <row r="23" spans="1:21" ht="8.25" customHeight="1" x14ac:dyDescent="0.2">
      <c r="A23" s="630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715"/>
    </row>
    <row r="24" spans="1:21" ht="12.75" customHeight="1" x14ac:dyDescent="0.2">
      <c r="A24" s="1044">
        <v>4</v>
      </c>
      <c r="B24" s="1045"/>
      <c r="C24" s="1046"/>
      <c r="D24" s="1047"/>
      <c r="E24" s="1047"/>
      <c r="F24" s="1047"/>
      <c r="G24" s="1047"/>
      <c r="H24" s="1048"/>
      <c r="I24" s="1049"/>
      <c r="J24" s="1050"/>
      <c r="K24" s="1050"/>
      <c r="L24" s="1051"/>
      <c r="M24" s="1052"/>
      <c r="N24" s="1053"/>
      <c r="O24" s="1054" t="s">
        <v>76</v>
      </c>
      <c r="P24" s="1055"/>
      <c r="Q24" s="688"/>
      <c r="R24" s="688"/>
      <c r="S24" s="688">
        <f>Q24+R24</f>
        <v>0</v>
      </c>
      <c r="T24" s="709"/>
      <c r="U24" s="716">
        <f>IF(T24-S24&gt;0,T24-S24,0)</f>
        <v>0</v>
      </c>
    </row>
    <row r="25" spans="1:21" ht="8.25" customHeight="1" thickBot="1" x14ac:dyDescent="0.25">
      <c r="A25" s="630"/>
      <c r="B25" s="632"/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717"/>
    </row>
    <row r="28" spans="1:21" x14ac:dyDescent="0.2">
      <c r="A28" s="992" t="s">
        <v>180</v>
      </c>
      <c r="B28" s="992"/>
      <c r="C28" s="992"/>
      <c r="D28" s="1003"/>
      <c r="E28" s="1003"/>
      <c r="F28" s="1003"/>
      <c r="G28" s="1003"/>
      <c r="H28" s="1003"/>
      <c r="I28" s="403"/>
      <c r="J28" s="1004"/>
      <c r="K28" s="1004"/>
      <c r="L28" s="1004"/>
      <c r="M28" s="1004"/>
      <c r="N28" s="1004"/>
      <c r="O28" s="403"/>
      <c r="P28" s="1003"/>
      <c r="Q28" s="1003"/>
      <c r="R28" s="1003"/>
      <c r="S28" s="1003"/>
      <c r="T28" s="1003"/>
      <c r="U28" s="1003"/>
    </row>
    <row r="29" spans="1:21" x14ac:dyDescent="0.2">
      <c r="A29" s="404"/>
      <c r="B29" s="404"/>
      <c r="C29" s="404"/>
      <c r="D29" s="1001" t="s">
        <v>181</v>
      </c>
      <c r="E29" s="1001"/>
      <c r="F29" s="1001"/>
      <c r="G29" s="1001"/>
      <c r="H29" s="1001"/>
      <c r="I29" s="1001"/>
      <c r="J29" s="1002" t="s">
        <v>182</v>
      </c>
      <c r="K29" s="1002"/>
      <c r="L29" s="1002"/>
      <c r="M29" s="1002"/>
      <c r="N29" s="1002"/>
      <c r="O29" s="73"/>
      <c r="P29" s="1021" t="s">
        <v>183</v>
      </c>
      <c r="Q29" s="1021"/>
      <c r="R29" s="1021"/>
      <c r="S29" s="1021"/>
      <c r="T29" s="1021"/>
      <c r="U29" s="1021"/>
    </row>
  </sheetData>
  <sheetProtection selectLockedCells="1" selectUnlockedCells="1"/>
  <mergeCells count="42">
    <mergeCell ref="A28:C28"/>
    <mergeCell ref="D28:H28"/>
    <mergeCell ref="J28:N28"/>
    <mergeCell ref="P28:U28"/>
    <mergeCell ref="D29:I29"/>
    <mergeCell ref="J29:N29"/>
    <mergeCell ref="P29:U29"/>
    <mergeCell ref="A5:U5"/>
    <mergeCell ref="A6:U6"/>
    <mergeCell ref="A7:U7"/>
    <mergeCell ref="A8:U8"/>
    <mergeCell ref="A9:U9"/>
    <mergeCell ref="O18:P18"/>
    <mergeCell ref="A14:B14"/>
    <mergeCell ref="C14:T14"/>
    <mergeCell ref="A10:U10"/>
    <mergeCell ref="A11:U11"/>
    <mergeCell ref="A12:B12"/>
    <mergeCell ref="C12:H12"/>
    <mergeCell ref="I12:L12"/>
    <mergeCell ref="M12:N12"/>
    <mergeCell ref="O12:P12"/>
    <mergeCell ref="A16:B16"/>
    <mergeCell ref="A18:B18"/>
    <mergeCell ref="C18:H18"/>
    <mergeCell ref="I18:L18"/>
    <mergeCell ref="M18:N18"/>
    <mergeCell ref="A20:B20"/>
    <mergeCell ref="C20:H20"/>
    <mergeCell ref="I20:L20"/>
    <mergeCell ref="M20:N20"/>
    <mergeCell ref="O20:P20"/>
    <mergeCell ref="A22:B22"/>
    <mergeCell ref="C22:H22"/>
    <mergeCell ref="I22:L22"/>
    <mergeCell ref="M22:N22"/>
    <mergeCell ref="O22:P22"/>
    <mergeCell ref="A24:B24"/>
    <mergeCell ref="C24:H24"/>
    <mergeCell ref="I24:L24"/>
    <mergeCell ref="M24:N24"/>
    <mergeCell ref="O24:P24"/>
  </mergeCells>
  <pageMargins left="0.42986111111111114" right="9.0277777777777776E-2" top="0.39027777777777778" bottom="1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6:AD53"/>
  <sheetViews>
    <sheetView zoomScale="88" zoomScaleNormal="88" workbookViewId="0">
      <selection activeCell="Q21" sqref="Q21:W21"/>
    </sheetView>
  </sheetViews>
  <sheetFormatPr defaultRowHeight="12" x14ac:dyDescent="0.2"/>
  <cols>
    <col min="1" max="1" width="3.140625" style="57" customWidth="1"/>
    <col min="2" max="2" width="2.85546875" style="57" customWidth="1"/>
    <col min="3" max="3" width="7.28515625" style="57" customWidth="1"/>
    <col min="4" max="4" width="2.85546875" style="57" customWidth="1"/>
    <col min="5" max="5" width="3.28515625" style="57" customWidth="1"/>
    <col min="6" max="6" width="3" style="57" customWidth="1"/>
    <col min="7" max="7" width="3.140625" style="57" customWidth="1"/>
    <col min="8" max="8" width="3.7109375" style="57" customWidth="1"/>
    <col min="9" max="9" width="2.7109375" style="57" customWidth="1"/>
    <col min="10" max="10" width="3.28515625" style="57" customWidth="1"/>
    <col min="11" max="11" width="2.85546875" style="57" customWidth="1"/>
    <col min="12" max="12" width="5" style="57" customWidth="1"/>
    <col min="13" max="15" width="4.140625" style="57" customWidth="1"/>
    <col min="16" max="16" width="4.5703125" style="57" customWidth="1"/>
    <col min="17" max="18" width="3.28515625" style="57" customWidth="1"/>
    <col min="19" max="19" width="6.140625" style="57" customWidth="1"/>
    <col min="20" max="20" width="2.7109375" style="57" customWidth="1"/>
    <col min="21" max="23" width="3.28515625" style="57" customWidth="1"/>
    <col min="24" max="24" width="2.7109375" style="57" customWidth="1"/>
    <col min="25" max="25" width="2.5703125" style="57" customWidth="1"/>
    <col min="26" max="26" width="2.42578125" style="57" customWidth="1"/>
    <col min="27" max="27" width="3.28515625" style="57" customWidth="1"/>
    <col min="28" max="28" width="2.5703125" style="57" customWidth="1"/>
    <col min="29" max="29" width="2.85546875" style="57" customWidth="1"/>
    <col min="30" max="30" width="2.5703125" style="57" customWidth="1"/>
    <col min="31" max="16384" width="9.140625" style="57"/>
  </cols>
  <sheetData>
    <row r="6" spans="1:30" s="174" customFormat="1" ht="8.25" customHeight="1" x14ac:dyDescent="0.2">
      <c r="A6" s="1019"/>
      <c r="B6" s="1019"/>
      <c r="C6" s="1019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19"/>
      <c r="AA6" s="1019"/>
      <c r="AB6" s="1019"/>
      <c r="AC6" s="1019"/>
      <c r="AD6" s="1019"/>
    </row>
    <row r="7" spans="1:30" ht="15.75" customHeight="1" x14ac:dyDescent="0.2">
      <c r="A7" s="994" t="s">
        <v>328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1017"/>
      <c r="Z7" s="1017"/>
      <c r="AA7" s="1017"/>
      <c r="AB7" s="1017"/>
      <c r="AC7" s="1017"/>
      <c r="AD7" s="1017"/>
    </row>
    <row r="8" spans="1:30" ht="12.75" customHeight="1" x14ac:dyDescent="0.2">
      <c r="A8" s="1063" t="s">
        <v>2078</v>
      </c>
      <c r="B8" s="1063"/>
      <c r="C8" s="1063"/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  <c r="Y8" s="1017"/>
      <c r="Z8" s="1017"/>
      <c r="AA8" s="1017"/>
      <c r="AB8" s="1017"/>
      <c r="AC8" s="1017"/>
      <c r="AD8" s="1017"/>
    </row>
    <row r="9" spans="1:30" ht="12.75" customHeight="1" x14ac:dyDescent="0.2">
      <c r="A9" s="1063">
        <f>Декларация!G9</f>
        <v>0</v>
      </c>
      <c r="B9" s="1063"/>
      <c r="C9" s="1063"/>
      <c r="D9" s="1063"/>
      <c r="E9" s="1063"/>
      <c r="F9" s="1063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  <c r="Y9" s="1017"/>
      <c r="Z9" s="1017"/>
      <c r="AA9" s="1017"/>
      <c r="AB9" s="1017"/>
      <c r="AC9" s="1017"/>
      <c r="AD9" s="1017"/>
    </row>
    <row r="10" spans="1:30" ht="12.75" customHeight="1" x14ac:dyDescent="0.2">
      <c r="A10" s="1020">
        <f>Декларация!D5</f>
        <v>0</v>
      </c>
      <c r="B10" s="1020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17"/>
      <c r="Z10" s="1017"/>
      <c r="AA10" s="1017"/>
      <c r="AB10" s="1017"/>
      <c r="AC10" s="1017"/>
      <c r="AD10" s="1017"/>
    </row>
    <row r="11" spans="1:30" ht="12.75" customHeight="1" x14ac:dyDescent="0.2">
      <c r="A11" s="994">
        <f>Декларация!G7</f>
        <v>0</v>
      </c>
      <c r="B11" s="994"/>
      <c r="C11" s="994"/>
      <c r="D11" s="994"/>
      <c r="E11" s="994"/>
      <c r="F11" s="994"/>
      <c r="G11" s="994"/>
      <c r="H11" s="994"/>
      <c r="I11" s="994"/>
      <c r="J11" s="994"/>
      <c r="K11" s="994"/>
      <c r="L11" s="994"/>
      <c r="M11" s="994"/>
      <c r="N11" s="994"/>
      <c r="O11" s="994"/>
      <c r="P11" s="994"/>
      <c r="Q11" s="994"/>
      <c r="R11" s="994"/>
      <c r="S11" s="994"/>
      <c r="T11" s="994"/>
      <c r="U11" s="994"/>
      <c r="V11" s="994"/>
      <c r="W11" s="994"/>
      <c r="X11" s="994"/>
      <c r="Y11" s="1017"/>
      <c r="Z11" s="1017"/>
      <c r="AA11" s="1017"/>
      <c r="AB11" s="1017"/>
      <c r="AC11" s="1017"/>
      <c r="AD11" s="1017"/>
    </row>
    <row r="12" spans="1:30" ht="12.75" hidden="1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1026">
        <f>X17</f>
        <v>0</v>
      </c>
      <c r="R12" s="1026"/>
      <c r="S12" s="1026"/>
      <c r="T12" s="1026"/>
      <c r="U12" s="1026"/>
      <c r="V12" s="1026"/>
      <c r="W12" s="1026"/>
      <c r="X12" s="61"/>
      <c r="Y12" s="1017"/>
      <c r="Z12" s="1017"/>
      <c r="AA12" s="1017"/>
      <c r="AB12" s="1017"/>
      <c r="AC12" s="1017"/>
      <c r="AD12" s="1017"/>
    </row>
    <row r="13" spans="1:30" ht="12.75" hidden="1" customHeight="1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026" t="e">
        <f>#REF!</f>
        <v>#REF!</v>
      </c>
      <c r="R13" s="1026"/>
      <c r="S13" s="1026"/>
      <c r="T13" s="1026"/>
      <c r="U13" s="1026"/>
      <c r="V13" s="1026"/>
      <c r="W13" s="1026"/>
      <c r="X13" s="61"/>
      <c r="Y13" s="1017"/>
      <c r="Z13" s="1017"/>
      <c r="AA13" s="1017"/>
      <c r="AB13" s="1017"/>
      <c r="AC13" s="1017"/>
      <c r="AD13" s="1017"/>
    </row>
    <row r="14" spans="1:30" ht="8.25" customHeight="1" x14ac:dyDescent="0.2">
      <c r="A14" s="1017"/>
      <c r="B14" s="1017"/>
      <c r="C14" s="1017"/>
      <c r="D14" s="1017"/>
      <c r="E14" s="1017"/>
      <c r="F14" s="1017"/>
      <c r="G14" s="1017"/>
      <c r="H14" s="1017"/>
      <c r="I14" s="1017"/>
      <c r="J14" s="1017"/>
      <c r="K14" s="1017"/>
      <c r="L14" s="1017"/>
      <c r="M14" s="1017"/>
      <c r="N14" s="1017"/>
      <c r="O14" s="1017"/>
      <c r="P14" s="1017"/>
      <c r="Q14" s="1017"/>
      <c r="R14" s="1017"/>
      <c r="S14" s="1017"/>
      <c r="T14" s="1017"/>
      <c r="U14" s="1017"/>
      <c r="V14" s="1017"/>
      <c r="W14" s="1017"/>
      <c r="X14" s="1017"/>
      <c r="Y14" s="1017"/>
      <c r="Z14" s="1017"/>
      <c r="AA14" s="1017"/>
      <c r="AB14" s="1017"/>
      <c r="AC14" s="1017"/>
      <c r="AD14" s="1017"/>
    </row>
    <row r="15" spans="1:30" s="172" customFormat="1" ht="62.25" customHeight="1" x14ac:dyDescent="0.2">
      <c r="A15" s="1064" t="s">
        <v>233</v>
      </c>
      <c r="B15" s="1064"/>
      <c r="C15" s="1064" t="s">
        <v>355</v>
      </c>
      <c r="D15" s="1064"/>
      <c r="E15" s="1064"/>
      <c r="F15" s="1064"/>
      <c r="G15" s="1064"/>
      <c r="H15" s="1064"/>
      <c r="I15" s="1064" t="s">
        <v>373</v>
      </c>
      <c r="J15" s="1064"/>
      <c r="K15" s="1064"/>
      <c r="L15" s="1064"/>
      <c r="M15" s="1064" t="s">
        <v>2330</v>
      </c>
      <c r="N15" s="1064"/>
      <c r="O15" s="1064"/>
      <c r="P15" s="1064"/>
      <c r="Q15" s="1064" t="s">
        <v>374</v>
      </c>
      <c r="R15" s="1064"/>
      <c r="S15" s="1064"/>
      <c r="T15" s="1064"/>
      <c r="U15" s="1064"/>
      <c r="V15" s="1064"/>
      <c r="W15" s="1064"/>
      <c r="X15" s="1064" t="s">
        <v>370</v>
      </c>
      <c r="Y15" s="1064"/>
      <c r="Z15" s="1064"/>
      <c r="AA15" s="1064"/>
      <c r="AB15" s="1064"/>
      <c r="AC15" s="1064"/>
      <c r="AD15" s="1064"/>
    </row>
    <row r="16" spans="1:30" ht="8.25" customHeight="1" x14ac:dyDescent="0.2">
      <c r="A16" s="1044"/>
      <c r="B16" s="1044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</row>
    <row r="17" spans="1:30" s="165" customFormat="1" ht="12.75" customHeight="1" x14ac:dyDescent="0.2">
      <c r="A17" s="1013"/>
      <c r="B17" s="1013"/>
      <c r="C17" s="1014" t="s">
        <v>330</v>
      </c>
      <c r="D17" s="1014"/>
      <c r="E17" s="1014"/>
      <c r="F17" s="1014"/>
      <c r="G17" s="1014"/>
      <c r="H17" s="1014"/>
      <c r="I17" s="1014"/>
      <c r="J17" s="1014"/>
      <c r="K17" s="1014"/>
      <c r="L17" s="1014"/>
      <c r="M17" s="1014"/>
      <c r="N17" s="1014"/>
      <c r="O17" s="1014"/>
      <c r="P17" s="1014"/>
      <c r="Q17" s="1015">
        <f>Q19+Q21+Q23+Q25+Q27+Q29+Q31+Q33+Q35+Q37+Q39+Q41+Q43+Q45+Q47+Q49</f>
        <v>0</v>
      </c>
      <c r="R17" s="1015"/>
      <c r="S17" s="1015"/>
      <c r="T17" s="1015"/>
      <c r="U17" s="1015"/>
      <c r="V17" s="1015"/>
      <c r="W17" s="1015"/>
      <c r="X17" s="1015"/>
      <c r="Y17" s="1015"/>
      <c r="Z17" s="1015"/>
      <c r="AA17" s="1015"/>
      <c r="AB17" s="1015"/>
      <c r="AC17" s="1015"/>
      <c r="AD17" s="1015"/>
    </row>
    <row r="18" spans="1:30" ht="8.25" customHeight="1" x14ac:dyDescent="0.2">
      <c r="A18" s="1044"/>
      <c r="B18" s="1044"/>
      <c r="C18" s="1044"/>
      <c r="D18" s="1044"/>
      <c r="E18" s="1044"/>
      <c r="F18" s="1044"/>
      <c r="G18" s="1044"/>
      <c r="H18" s="1044"/>
      <c r="I18" s="1044"/>
      <c r="J18" s="1044"/>
      <c r="K18" s="1044"/>
      <c r="L18" s="1044"/>
      <c r="M18" s="1044"/>
      <c r="N18" s="1044"/>
      <c r="O18" s="1044"/>
      <c r="P18" s="1044"/>
      <c r="Q18" s="1044"/>
      <c r="R18" s="1044"/>
      <c r="S18" s="1044"/>
      <c r="T18" s="1044"/>
      <c r="U18" s="1044"/>
      <c r="V18" s="1044"/>
      <c r="W18" s="1044"/>
      <c r="X18" s="1044"/>
      <c r="Y18" s="1044"/>
      <c r="Z18" s="1044"/>
      <c r="AA18" s="1044"/>
      <c r="AB18" s="1044"/>
      <c r="AC18" s="1044"/>
      <c r="AD18" s="1044"/>
    </row>
    <row r="19" spans="1:30" ht="12" customHeight="1" x14ac:dyDescent="0.2">
      <c r="A19" s="1009"/>
      <c r="B19" s="1009"/>
      <c r="C19" s="1010" t="s">
        <v>331</v>
      </c>
      <c r="D19" s="1010"/>
      <c r="E19" s="1010"/>
      <c r="F19" s="1010"/>
      <c r="G19" s="1010"/>
      <c r="H19" s="1010"/>
      <c r="I19" s="1010"/>
      <c r="J19" s="1010"/>
      <c r="K19" s="1010"/>
      <c r="L19" s="1010"/>
      <c r="M19" s="1010"/>
      <c r="N19" s="1010"/>
      <c r="O19" s="1010"/>
      <c r="P19" s="1010"/>
      <c r="Q19" s="1010"/>
      <c r="R19" s="1010"/>
      <c r="S19" s="1010"/>
      <c r="T19" s="1010"/>
      <c r="U19" s="1010"/>
      <c r="V19" s="1010"/>
      <c r="W19" s="1010"/>
      <c r="X19" s="1010"/>
      <c r="Y19" s="1010"/>
      <c r="Z19" s="1010"/>
      <c r="AA19" s="1010"/>
      <c r="AB19" s="1010"/>
      <c r="AC19" s="1010"/>
      <c r="AD19" s="1010"/>
    </row>
    <row r="20" spans="1:30" ht="8.25" customHeight="1" x14ac:dyDescent="0.2">
      <c r="A20" s="1044"/>
      <c r="B20" s="1044"/>
      <c r="C20" s="1044"/>
      <c r="D20" s="1044"/>
      <c r="E20" s="1044"/>
      <c r="F20" s="1044"/>
      <c r="G20" s="1044"/>
      <c r="H20" s="1044"/>
      <c r="I20" s="1044"/>
      <c r="J20" s="1044"/>
      <c r="K20" s="1044"/>
      <c r="L20" s="1044"/>
      <c r="M20" s="1044"/>
      <c r="N20" s="1044"/>
      <c r="O20" s="1044"/>
      <c r="P20" s="1044"/>
      <c r="Q20" s="1044"/>
      <c r="R20" s="1044"/>
      <c r="S20" s="1044"/>
      <c r="T20" s="1044"/>
      <c r="U20" s="1044"/>
      <c r="V20" s="1044"/>
      <c r="W20" s="1044"/>
      <c r="X20" s="1044"/>
      <c r="Y20" s="1044"/>
      <c r="Z20" s="1044"/>
      <c r="AA20" s="1044"/>
      <c r="AB20" s="1044"/>
      <c r="AC20" s="1044"/>
      <c r="AD20" s="1044"/>
    </row>
    <row r="21" spans="1:30" x14ac:dyDescent="0.2">
      <c r="A21" s="1009">
        <v>1</v>
      </c>
      <c r="B21" s="1009"/>
      <c r="C21" s="1010"/>
      <c r="D21" s="1010"/>
      <c r="E21" s="1010"/>
      <c r="F21" s="1010"/>
      <c r="G21" s="1010"/>
      <c r="H21" s="1010"/>
      <c r="I21" s="1011"/>
      <c r="J21" s="1011"/>
      <c r="K21" s="1011"/>
      <c r="L21" s="1011"/>
      <c r="M21" s="1022"/>
      <c r="N21" s="1022"/>
      <c r="O21" s="1022"/>
      <c r="P21" s="1022"/>
      <c r="Q21" s="1012"/>
      <c r="R21" s="1012"/>
      <c r="S21" s="1012"/>
      <c r="T21" s="1012"/>
      <c r="U21" s="1012"/>
      <c r="V21" s="1012"/>
      <c r="W21" s="1012"/>
      <c r="X21" s="1012"/>
      <c r="Y21" s="1012"/>
      <c r="Z21" s="1012"/>
      <c r="AA21" s="1012"/>
      <c r="AB21" s="1012"/>
      <c r="AC21" s="1012"/>
      <c r="AD21" s="1012"/>
    </row>
    <row r="22" spans="1:30" ht="8.25" customHeight="1" x14ac:dyDescent="0.2">
      <c r="A22" s="1044"/>
      <c r="B22" s="1044"/>
      <c r="C22" s="1044"/>
      <c r="D22" s="1044"/>
      <c r="E22" s="1044"/>
      <c r="F22" s="1044"/>
      <c r="G22" s="1044"/>
      <c r="H22" s="1044"/>
      <c r="I22" s="1044"/>
      <c r="J22" s="1044"/>
      <c r="K22" s="1044"/>
      <c r="L22" s="1044"/>
      <c r="M22" s="1044"/>
      <c r="N22" s="1044"/>
      <c r="O22" s="1044"/>
      <c r="P22" s="1044"/>
      <c r="Q22" s="1044"/>
      <c r="R22" s="1044"/>
      <c r="S22" s="1044"/>
      <c r="T22" s="1044"/>
      <c r="U22" s="1044"/>
      <c r="V22" s="1044"/>
      <c r="W22" s="1044"/>
      <c r="X22" s="1044"/>
      <c r="Y22" s="1044"/>
      <c r="Z22" s="1044"/>
      <c r="AA22" s="1044"/>
      <c r="AB22" s="1044"/>
      <c r="AC22" s="1044"/>
      <c r="AD22" s="1044"/>
    </row>
    <row r="23" spans="1:30" x14ac:dyDescent="0.2">
      <c r="A23" s="1009">
        <v>2</v>
      </c>
      <c r="B23" s="1009"/>
      <c r="C23" s="1010"/>
      <c r="D23" s="1010"/>
      <c r="E23" s="1010"/>
      <c r="F23" s="1010"/>
      <c r="G23" s="1010"/>
      <c r="H23" s="1010"/>
      <c r="I23" s="1011"/>
      <c r="J23" s="1011"/>
      <c r="K23" s="1011"/>
      <c r="L23" s="1011"/>
      <c r="M23" s="1022"/>
      <c r="N23" s="1022"/>
      <c r="O23" s="1022"/>
      <c r="P23" s="1022"/>
      <c r="Q23" s="1012"/>
      <c r="R23" s="1012"/>
      <c r="S23" s="1012"/>
      <c r="T23" s="1012"/>
      <c r="U23" s="1012"/>
      <c r="V23" s="1012"/>
      <c r="W23" s="1012"/>
      <c r="X23" s="1012"/>
      <c r="Y23" s="1012"/>
      <c r="Z23" s="1012"/>
      <c r="AA23" s="1012"/>
      <c r="AB23" s="1012"/>
      <c r="AC23" s="1012"/>
      <c r="AD23" s="1012"/>
    </row>
    <row r="24" spans="1:30" ht="8.25" customHeight="1" x14ac:dyDescent="0.2">
      <c r="A24" s="1044"/>
      <c r="B24" s="1044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</row>
    <row r="25" spans="1:30" x14ac:dyDescent="0.2">
      <c r="A25" s="1009">
        <v>3</v>
      </c>
      <c r="B25" s="1009"/>
      <c r="C25" s="1010"/>
      <c r="D25" s="1010"/>
      <c r="E25" s="1010"/>
      <c r="F25" s="1010"/>
      <c r="G25" s="1010"/>
      <c r="H25" s="1010"/>
      <c r="I25" s="1011"/>
      <c r="J25" s="1011"/>
      <c r="K25" s="1011"/>
      <c r="L25" s="1011"/>
      <c r="M25" s="1022"/>
      <c r="N25" s="1022"/>
      <c r="O25" s="1022"/>
      <c r="P25" s="1022"/>
      <c r="Q25" s="1012"/>
      <c r="R25" s="1012"/>
      <c r="S25" s="1012"/>
      <c r="T25" s="1012"/>
      <c r="U25" s="1012"/>
      <c r="V25" s="1012"/>
      <c r="W25" s="1012"/>
      <c r="X25" s="1012"/>
      <c r="Y25" s="1012"/>
      <c r="Z25" s="1012"/>
      <c r="AA25" s="1012"/>
      <c r="AB25" s="1012"/>
      <c r="AC25" s="1012"/>
      <c r="AD25" s="1012"/>
    </row>
    <row r="26" spans="1:30" ht="8.25" customHeight="1" x14ac:dyDescent="0.2">
      <c r="A26" s="1044"/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</row>
    <row r="27" spans="1:30" x14ac:dyDescent="0.2">
      <c r="A27" s="1009">
        <v>4</v>
      </c>
      <c r="B27" s="1009"/>
      <c r="C27" s="1010"/>
      <c r="D27" s="1010"/>
      <c r="E27" s="1010"/>
      <c r="F27" s="1010"/>
      <c r="G27" s="1010"/>
      <c r="H27" s="1010"/>
      <c r="I27" s="1011"/>
      <c r="J27" s="1011"/>
      <c r="K27" s="1011"/>
      <c r="L27" s="1011"/>
      <c r="M27" s="1022"/>
      <c r="N27" s="1022"/>
      <c r="O27" s="1022"/>
      <c r="P27" s="1022"/>
      <c r="Q27" s="1012"/>
      <c r="R27" s="1012"/>
      <c r="S27" s="1012"/>
      <c r="T27" s="1012"/>
      <c r="U27" s="1012"/>
      <c r="V27" s="1012"/>
      <c r="W27" s="1012"/>
      <c r="X27" s="1012"/>
      <c r="Y27" s="1012"/>
      <c r="Z27" s="1012"/>
      <c r="AA27" s="1012"/>
      <c r="AB27" s="1012"/>
      <c r="AC27" s="1012"/>
      <c r="AD27" s="1012"/>
    </row>
    <row r="28" spans="1:30" ht="8.25" customHeight="1" x14ac:dyDescent="0.2">
      <c r="A28" s="1044"/>
      <c r="B28" s="1044"/>
      <c r="C28" s="1044"/>
      <c r="D28" s="1044"/>
      <c r="E28" s="1044"/>
      <c r="F28" s="1044"/>
      <c r="G28" s="1044"/>
      <c r="H28" s="1044"/>
      <c r="I28" s="1044"/>
      <c r="J28" s="1044"/>
      <c r="K28" s="1044"/>
      <c r="L28" s="1044"/>
      <c r="M28" s="1044"/>
      <c r="N28" s="1044"/>
      <c r="O28" s="1044"/>
      <c r="P28" s="1044"/>
      <c r="Q28" s="1044"/>
      <c r="R28" s="1044"/>
      <c r="S28" s="1044"/>
      <c r="T28" s="1044"/>
      <c r="U28" s="1044"/>
      <c r="V28" s="1044"/>
      <c r="W28" s="1044"/>
      <c r="X28" s="1044"/>
      <c r="Y28" s="1044"/>
      <c r="Z28" s="1044"/>
      <c r="AA28" s="1044"/>
      <c r="AB28" s="1044"/>
      <c r="AC28" s="1044"/>
      <c r="AD28" s="1044"/>
    </row>
    <row r="29" spans="1:30" x14ac:dyDescent="0.2">
      <c r="A29" s="1009">
        <v>5</v>
      </c>
      <c r="B29" s="1009"/>
      <c r="C29" s="1010"/>
      <c r="D29" s="1010"/>
      <c r="E29" s="1010"/>
      <c r="F29" s="1010"/>
      <c r="G29" s="1010"/>
      <c r="H29" s="1010"/>
      <c r="I29" s="1011"/>
      <c r="J29" s="1011"/>
      <c r="K29" s="1011"/>
      <c r="L29" s="1011"/>
      <c r="M29" s="1022"/>
      <c r="N29" s="1022"/>
      <c r="O29" s="1022"/>
      <c r="P29" s="102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2"/>
      <c r="AA29" s="1012"/>
      <c r="AB29" s="1012"/>
      <c r="AC29" s="1012"/>
      <c r="AD29" s="1012"/>
    </row>
    <row r="30" spans="1:30" ht="8.25" customHeight="1" x14ac:dyDescent="0.2">
      <c r="A30" s="1044"/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044"/>
      <c r="X30" s="1044"/>
      <c r="Y30" s="1044"/>
      <c r="Z30" s="1044"/>
      <c r="AA30" s="1044"/>
      <c r="AB30" s="1044"/>
      <c r="AC30" s="1044"/>
      <c r="AD30" s="1044"/>
    </row>
    <row r="31" spans="1:30" x14ac:dyDescent="0.2">
      <c r="A31" s="1009">
        <v>6</v>
      </c>
      <c r="B31" s="1009"/>
      <c r="C31" s="1010"/>
      <c r="D31" s="1010"/>
      <c r="E31" s="1010"/>
      <c r="F31" s="1010"/>
      <c r="G31" s="1010"/>
      <c r="H31" s="1010"/>
      <c r="I31" s="1011"/>
      <c r="J31" s="1011"/>
      <c r="K31" s="1011"/>
      <c r="L31" s="1011"/>
      <c r="M31" s="1022"/>
      <c r="N31" s="1022"/>
      <c r="O31" s="1022"/>
      <c r="P31" s="1022"/>
      <c r="Q31" s="1012"/>
      <c r="R31" s="1012"/>
      <c r="S31" s="1012"/>
      <c r="T31" s="1012"/>
      <c r="U31" s="1012"/>
      <c r="V31" s="1012"/>
      <c r="W31" s="1012"/>
      <c r="X31" s="1012"/>
      <c r="Y31" s="1012"/>
      <c r="Z31" s="1012"/>
      <c r="AA31" s="1012"/>
      <c r="AB31" s="1012"/>
      <c r="AC31" s="1012"/>
      <c r="AD31" s="1012"/>
    </row>
    <row r="32" spans="1:30" ht="8.25" customHeight="1" x14ac:dyDescent="0.2">
      <c r="A32" s="1044"/>
      <c r="B32" s="1044"/>
      <c r="C32" s="1044"/>
      <c r="D32" s="1044"/>
      <c r="E32" s="1044"/>
      <c r="F32" s="1044"/>
      <c r="G32" s="1044"/>
      <c r="H32" s="1044"/>
      <c r="I32" s="1044"/>
      <c r="J32" s="1044"/>
      <c r="K32" s="1044"/>
      <c r="L32" s="1044"/>
      <c r="M32" s="1044"/>
      <c r="N32" s="1044"/>
      <c r="O32" s="1044"/>
      <c r="P32" s="1044"/>
      <c r="Q32" s="1044"/>
      <c r="R32" s="1044"/>
      <c r="S32" s="1044"/>
      <c r="T32" s="1044"/>
      <c r="U32" s="1044"/>
      <c r="V32" s="1044"/>
      <c r="W32" s="1044"/>
      <c r="X32" s="1044"/>
      <c r="Y32" s="1044"/>
      <c r="Z32" s="1044"/>
      <c r="AA32" s="1044"/>
      <c r="AB32" s="1044"/>
      <c r="AC32" s="1044"/>
      <c r="AD32" s="1044"/>
    </row>
    <row r="33" spans="1:30" x14ac:dyDescent="0.2">
      <c r="A33" s="1009">
        <v>7</v>
      </c>
      <c r="B33" s="1009"/>
      <c r="C33" s="1010"/>
      <c r="D33" s="1010"/>
      <c r="E33" s="1010"/>
      <c r="F33" s="1010"/>
      <c r="G33" s="1010"/>
      <c r="H33" s="1010"/>
      <c r="I33" s="1011"/>
      <c r="J33" s="1011"/>
      <c r="K33" s="1011"/>
      <c r="L33" s="1011"/>
      <c r="M33" s="1022"/>
      <c r="N33" s="1022"/>
      <c r="O33" s="1022"/>
      <c r="P33" s="102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1012"/>
      <c r="AC33" s="1012"/>
      <c r="AD33" s="1012"/>
    </row>
    <row r="34" spans="1:30" ht="8.25" customHeight="1" x14ac:dyDescent="0.2">
      <c r="A34" s="1044"/>
      <c r="B34" s="1044"/>
      <c r="C34" s="1044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  <c r="N34" s="1044"/>
      <c r="O34" s="1044"/>
      <c r="P34" s="1044"/>
      <c r="Q34" s="1044"/>
      <c r="R34" s="1044"/>
      <c r="S34" s="1044"/>
      <c r="T34" s="1044"/>
      <c r="U34" s="1044"/>
      <c r="V34" s="1044"/>
      <c r="W34" s="1044"/>
      <c r="X34" s="1044"/>
      <c r="Y34" s="1044"/>
      <c r="Z34" s="1044"/>
      <c r="AA34" s="1044"/>
      <c r="AB34" s="1044"/>
      <c r="AC34" s="1044"/>
      <c r="AD34" s="1044"/>
    </row>
    <row r="35" spans="1:30" x14ac:dyDescent="0.2">
      <c r="A35" s="1009">
        <v>8</v>
      </c>
      <c r="B35" s="1009"/>
      <c r="C35" s="1010"/>
      <c r="D35" s="1010"/>
      <c r="E35" s="1010"/>
      <c r="F35" s="1010"/>
      <c r="G35" s="1010"/>
      <c r="H35" s="1010"/>
      <c r="I35" s="1011"/>
      <c r="J35" s="1011"/>
      <c r="K35" s="1011"/>
      <c r="L35" s="1011"/>
      <c r="M35" s="1022"/>
      <c r="N35" s="1022"/>
      <c r="O35" s="1022"/>
      <c r="P35" s="1022"/>
      <c r="Q35" s="1012"/>
      <c r="R35" s="1012"/>
      <c r="S35" s="1012"/>
      <c r="T35" s="1012"/>
      <c r="U35" s="1012"/>
      <c r="V35" s="1012"/>
      <c r="W35" s="1012"/>
      <c r="X35" s="1012"/>
      <c r="Y35" s="1012"/>
      <c r="Z35" s="1012"/>
      <c r="AA35" s="1012"/>
      <c r="AB35" s="1012"/>
      <c r="AC35" s="1012"/>
      <c r="AD35" s="1012"/>
    </row>
    <row r="36" spans="1:30" ht="8.25" customHeight="1" x14ac:dyDescent="0.2">
      <c r="A36" s="1009"/>
      <c r="B36" s="1009"/>
      <c r="C36" s="1009"/>
      <c r="D36" s="1009"/>
      <c r="E36" s="1009"/>
      <c r="F36" s="1009"/>
      <c r="G36" s="1009"/>
      <c r="H36" s="1009"/>
      <c r="I36" s="1009"/>
      <c r="J36" s="1009"/>
      <c r="K36" s="1009"/>
      <c r="L36" s="1009"/>
      <c r="M36" s="1009"/>
      <c r="N36" s="1009"/>
      <c r="O36" s="1009"/>
      <c r="P36" s="1009"/>
      <c r="Q36" s="1009"/>
      <c r="R36" s="1009"/>
      <c r="S36" s="1009"/>
      <c r="T36" s="1009"/>
      <c r="U36" s="1009"/>
      <c r="V36" s="1009"/>
      <c r="W36" s="1009"/>
      <c r="X36" s="1009"/>
      <c r="Y36" s="1009"/>
      <c r="Z36" s="1009"/>
      <c r="AA36" s="1009"/>
      <c r="AB36" s="1009"/>
      <c r="AC36" s="1009"/>
      <c r="AD36" s="1009"/>
    </row>
    <row r="37" spans="1:30" x14ac:dyDescent="0.2">
      <c r="A37" s="1009">
        <v>9</v>
      </c>
      <c r="B37" s="1009"/>
      <c r="C37" s="1010"/>
      <c r="D37" s="1010"/>
      <c r="E37" s="1010"/>
      <c r="F37" s="1010"/>
      <c r="G37" s="1010"/>
      <c r="H37" s="1010"/>
      <c r="I37" s="1011"/>
      <c r="J37" s="1011"/>
      <c r="K37" s="1011"/>
      <c r="L37" s="1011"/>
      <c r="M37" s="1022"/>
      <c r="N37" s="1022"/>
      <c r="O37" s="1022"/>
      <c r="P37" s="1022"/>
      <c r="Q37" s="1012"/>
      <c r="R37" s="1012"/>
      <c r="S37" s="1012"/>
      <c r="T37" s="1012"/>
      <c r="U37" s="1012"/>
      <c r="V37" s="1012"/>
      <c r="W37" s="1012"/>
      <c r="X37" s="1012"/>
      <c r="Y37" s="1012"/>
      <c r="Z37" s="1012"/>
      <c r="AA37" s="1012"/>
      <c r="AB37" s="1012"/>
      <c r="AC37" s="1012"/>
      <c r="AD37" s="1012"/>
    </row>
    <row r="38" spans="1:30" ht="8.25" customHeight="1" x14ac:dyDescent="0.2">
      <c r="A38" s="1009"/>
      <c r="B38" s="1009"/>
      <c r="C38" s="1009"/>
      <c r="D38" s="1009"/>
      <c r="E38" s="1009"/>
      <c r="F38" s="1009"/>
      <c r="G38" s="1009"/>
      <c r="H38" s="1009"/>
      <c r="I38" s="1009"/>
      <c r="J38" s="1009"/>
      <c r="K38" s="1009"/>
      <c r="L38" s="1009"/>
      <c r="M38" s="1009"/>
      <c r="N38" s="1009"/>
      <c r="O38" s="1009"/>
      <c r="P38" s="1009"/>
      <c r="Q38" s="1009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</row>
    <row r="39" spans="1:30" x14ac:dyDescent="0.2">
      <c r="A39" s="1009">
        <v>10</v>
      </c>
      <c r="B39" s="1009"/>
      <c r="C39" s="1010"/>
      <c r="D39" s="1010"/>
      <c r="E39" s="1010"/>
      <c r="F39" s="1010"/>
      <c r="G39" s="1010"/>
      <c r="H39" s="1010"/>
      <c r="I39" s="1011"/>
      <c r="J39" s="1011"/>
      <c r="K39" s="1011"/>
      <c r="L39" s="1011"/>
      <c r="M39" s="1022"/>
      <c r="N39" s="1022"/>
      <c r="O39" s="1022"/>
      <c r="P39" s="1022"/>
      <c r="Q39" s="1012"/>
      <c r="R39" s="1012"/>
      <c r="S39" s="1012"/>
      <c r="T39" s="1012"/>
      <c r="U39" s="1012"/>
      <c r="V39" s="1012"/>
      <c r="W39" s="1012"/>
      <c r="X39" s="1012"/>
      <c r="Y39" s="1012"/>
      <c r="Z39" s="1012"/>
      <c r="AA39" s="1012"/>
      <c r="AB39" s="1012"/>
      <c r="AC39" s="1012"/>
      <c r="AD39" s="1012"/>
    </row>
    <row r="40" spans="1:30" ht="8.25" customHeight="1" x14ac:dyDescent="0.2">
      <c r="A40" s="1009"/>
      <c r="B40" s="1009"/>
      <c r="C40" s="1009"/>
      <c r="D40" s="1009"/>
      <c r="E40" s="1009"/>
      <c r="F40" s="1009"/>
      <c r="G40" s="1009"/>
      <c r="H40" s="1009"/>
      <c r="I40" s="1009"/>
      <c r="J40" s="1009"/>
      <c r="K40" s="1009"/>
      <c r="L40" s="1009"/>
      <c r="M40" s="1009"/>
      <c r="N40" s="1009"/>
      <c r="O40" s="1009"/>
      <c r="P40" s="1009"/>
      <c r="Q40" s="1009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</row>
    <row r="41" spans="1:30" x14ac:dyDescent="0.2">
      <c r="A41" s="1009">
        <v>11</v>
      </c>
      <c r="B41" s="1009"/>
      <c r="C41" s="1010"/>
      <c r="D41" s="1010"/>
      <c r="E41" s="1010"/>
      <c r="F41" s="1010"/>
      <c r="G41" s="1010"/>
      <c r="H41" s="1010"/>
      <c r="I41" s="1011"/>
      <c r="J41" s="1011"/>
      <c r="K41" s="1011"/>
      <c r="L41" s="1011"/>
      <c r="M41" s="1022"/>
      <c r="N41" s="1022"/>
      <c r="O41" s="1022"/>
      <c r="P41" s="1022"/>
      <c r="Q41" s="1012"/>
      <c r="R41" s="1012"/>
      <c r="S41" s="1012"/>
      <c r="T41" s="1012"/>
      <c r="U41" s="1012"/>
      <c r="V41" s="1012"/>
      <c r="W41" s="1012"/>
      <c r="X41" s="1012"/>
      <c r="Y41" s="1012"/>
      <c r="Z41" s="1012"/>
      <c r="AA41" s="1012"/>
      <c r="AB41" s="1012"/>
      <c r="AC41" s="1012"/>
      <c r="AD41" s="1012"/>
    </row>
    <row r="42" spans="1:30" ht="8.25" customHeight="1" x14ac:dyDescent="0.2">
      <c r="A42" s="1009"/>
      <c r="B42" s="1009"/>
      <c r="C42" s="1009"/>
      <c r="D42" s="1009"/>
      <c r="E42" s="1009"/>
      <c r="F42" s="1009"/>
      <c r="G42" s="1009"/>
      <c r="H42" s="1009"/>
      <c r="I42" s="1009"/>
      <c r="J42" s="1009"/>
      <c r="K42" s="1009"/>
      <c r="L42" s="1009"/>
      <c r="M42" s="1009"/>
      <c r="N42" s="1009"/>
      <c r="O42" s="1009"/>
      <c r="P42" s="1009"/>
      <c r="Q42" s="1009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</row>
    <row r="43" spans="1:30" x14ac:dyDescent="0.2">
      <c r="A43" s="1009">
        <v>12</v>
      </c>
      <c r="B43" s="1009"/>
      <c r="C43" s="1010"/>
      <c r="D43" s="1010"/>
      <c r="E43" s="1010"/>
      <c r="F43" s="1010"/>
      <c r="G43" s="1010"/>
      <c r="H43" s="1010"/>
      <c r="I43" s="1011"/>
      <c r="J43" s="1011"/>
      <c r="K43" s="1011"/>
      <c r="L43" s="1011"/>
      <c r="M43" s="1022"/>
      <c r="N43" s="1022"/>
      <c r="O43" s="1022"/>
      <c r="P43" s="1022"/>
      <c r="Q43" s="1012"/>
      <c r="R43" s="1012"/>
      <c r="S43" s="1012"/>
      <c r="T43" s="1012"/>
      <c r="U43" s="1012"/>
      <c r="V43" s="1012"/>
      <c r="W43" s="1012"/>
      <c r="X43" s="1012"/>
      <c r="Y43" s="1012"/>
      <c r="Z43" s="1012"/>
      <c r="AA43" s="1012"/>
      <c r="AB43" s="1012"/>
      <c r="AC43" s="1012"/>
      <c r="AD43" s="1012"/>
    </row>
    <row r="44" spans="1:30" ht="8.25" customHeight="1" x14ac:dyDescent="0.2">
      <c r="A44" s="1009"/>
      <c r="B44" s="1009"/>
      <c r="C44" s="1009"/>
      <c r="D44" s="1009"/>
      <c r="E44" s="1009"/>
      <c r="F44" s="1009"/>
      <c r="G44" s="1009"/>
      <c r="H44" s="1009"/>
      <c r="I44" s="1009"/>
      <c r="J44" s="1009"/>
      <c r="K44" s="1009"/>
      <c r="L44" s="1009"/>
      <c r="M44" s="1009"/>
      <c r="N44" s="1009"/>
      <c r="O44" s="1009"/>
      <c r="P44" s="1009"/>
      <c r="Q44" s="1009"/>
      <c r="R44" s="1009"/>
      <c r="S44" s="1009"/>
      <c r="T44" s="1009"/>
      <c r="U44" s="1009"/>
      <c r="V44" s="1009"/>
      <c r="W44" s="1009"/>
      <c r="X44" s="1009"/>
      <c r="Y44" s="1009"/>
      <c r="Z44" s="1009"/>
      <c r="AA44" s="1009"/>
      <c r="AB44" s="1009"/>
      <c r="AC44" s="1009"/>
      <c r="AD44" s="1009"/>
    </row>
    <row r="45" spans="1:30" x14ac:dyDescent="0.2">
      <c r="A45" s="1009">
        <v>13</v>
      </c>
      <c r="B45" s="1009"/>
      <c r="C45" s="1010"/>
      <c r="D45" s="1010"/>
      <c r="E45" s="1010"/>
      <c r="F45" s="1010"/>
      <c r="G45" s="1010"/>
      <c r="H45" s="1010"/>
      <c r="I45" s="1011"/>
      <c r="J45" s="1011"/>
      <c r="K45" s="1011"/>
      <c r="L45" s="1011"/>
      <c r="M45" s="1022"/>
      <c r="N45" s="1022"/>
      <c r="O45" s="1022"/>
      <c r="P45" s="1022"/>
      <c r="Q45" s="1012"/>
      <c r="R45" s="1012"/>
      <c r="S45" s="1012"/>
      <c r="T45" s="1012"/>
      <c r="U45" s="1012"/>
      <c r="V45" s="1012"/>
      <c r="W45" s="1012"/>
      <c r="X45" s="1012"/>
      <c r="Y45" s="1012"/>
      <c r="Z45" s="1012"/>
      <c r="AA45" s="1012"/>
      <c r="AB45" s="1012"/>
      <c r="AC45" s="1012"/>
      <c r="AD45" s="1012"/>
    </row>
    <row r="46" spans="1:30" ht="8.25" customHeight="1" x14ac:dyDescent="0.2">
      <c r="A46" s="1009"/>
      <c r="B46" s="1009"/>
      <c r="C46" s="1009"/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</row>
    <row r="47" spans="1:30" x14ac:dyDescent="0.2">
      <c r="A47" s="1009">
        <v>14</v>
      </c>
      <c r="B47" s="1009"/>
      <c r="C47" s="1010"/>
      <c r="D47" s="1010"/>
      <c r="E47" s="1010"/>
      <c r="F47" s="1010"/>
      <c r="G47" s="1010"/>
      <c r="H47" s="1010"/>
      <c r="I47" s="1011"/>
      <c r="J47" s="1011"/>
      <c r="K47" s="1011"/>
      <c r="L47" s="1011"/>
      <c r="M47" s="1022"/>
      <c r="N47" s="1022"/>
      <c r="O47" s="1022"/>
      <c r="P47" s="1022"/>
      <c r="Q47" s="1012"/>
      <c r="R47" s="1012"/>
      <c r="S47" s="1012"/>
      <c r="T47" s="1012"/>
      <c r="U47" s="1012"/>
      <c r="V47" s="1012"/>
      <c r="W47" s="1012"/>
      <c r="X47" s="1012"/>
      <c r="Y47" s="1012"/>
      <c r="Z47" s="1012"/>
      <c r="AA47" s="1012"/>
      <c r="AB47" s="1012"/>
      <c r="AC47" s="1012"/>
      <c r="AD47" s="1012"/>
    </row>
    <row r="48" spans="1:30" ht="8.25" customHeight="1" x14ac:dyDescent="0.2">
      <c r="A48" s="1009"/>
      <c r="B48" s="1009"/>
      <c r="C48" s="1009"/>
      <c r="D48" s="1009"/>
      <c r="E48" s="1009"/>
      <c r="F48" s="1009"/>
      <c r="G48" s="1009"/>
      <c r="H48" s="1009"/>
      <c r="I48" s="1009"/>
      <c r="J48" s="1009"/>
      <c r="K48" s="1009"/>
      <c r="L48" s="1009"/>
      <c r="M48" s="1009"/>
      <c r="N48" s="1009"/>
      <c r="O48" s="1009"/>
      <c r="P48" s="1009"/>
      <c r="Q48" s="1009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</row>
    <row r="49" spans="1:30" x14ac:dyDescent="0.2">
      <c r="A49" s="1009">
        <v>15</v>
      </c>
      <c r="B49" s="1009"/>
      <c r="C49" s="1010"/>
      <c r="D49" s="1010"/>
      <c r="E49" s="1010"/>
      <c r="F49" s="1010"/>
      <c r="G49" s="1010"/>
      <c r="H49" s="1010"/>
      <c r="I49" s="1011"/>
      <c r="J49" s="1011"/>
      <c r="K49" s="1011"/>
      <c r="L49" s="1011"/>
      <c r="M49" s="1022"/>
      <c r="N49" s="1022"/>
      <c r="O49" s="1022"/>
      <c r="P49" s="1022"/>
      <c r="Q49" s="1012"/>
      <c r="R49" s="1012"/>
      <c r="S49" s="1012"/>
      <c r="T49" s="1012"/>
      <c r="U49" s="1012"/>
      <c r="V49" s="1012"/>
      <c r="W49" s="1012"/>
      <c r="X49" s="1012"/>
      <c r="Y49" s="1012"/>
      <c r="Z49" s="1012"/>
      <c r="AA49" s="1012"/>
      <c r="AB49" s="1012"/>
      <c r="AC49" s="1012"/>
      <c r="AD49" s="1012"/>
    </row>
    <row r="50" spans="1:30" ht="8.25" customHeight="1" x14ac:dyDescent="0.2">
      <c r="A50" s="1009"/>
      <c r="B50" s="1009"/>
      <c r="C50" s="1009"/>
      <c r="D50" s="1009"/>
      <c r="E50" s="1009"/>
      <c r="F50" s="1009"/>
      <c r="G50" s="1009"/>
      <c r="H50" s="1009"/>
      <c r="I50" s="1009"/>
      <c r="J50" s="1009"/>
      <c r="K50" s="1009"/>
      <c r="L50" s="1009"/>
      <c r="M50" s="1009"/>
      <c r="N50" s="1009"/>
      <c r="O50" s="1009"/>
      <c r="P50" s="1009"/>
      <c r="Q50" s="1009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</row>
    <row r="52" spans="1:30" x14ac:dyDescent="0.2">
      <c r="A52" s="992" t="s">
        <v>180</v>
      </c>
      <c r="B52" s="992"/>
      <c r="C52" s="992"/>
      <c r="D52" s="1003"/>
      <c r="E52" s="1003"/>
      <c r="F52" s="1003"/>
      <c r="G52" s="1003"/>
      <c r="H52" s="1003"/>
      <c r="I52" s="403"/>
      <c r="J52" s="1004"/>
      <c r="K52" s="1004"/>
      <c r="L52" s="1004"/>
      <c r="M52" s="1004"/>
      <c r="N52" s="1004"/>
      <c r="O52" s="403"/>
      <c r="P52" s="1003"/>
      <c r="Q52" s="1003"/>
      <c r="R52" s="1003"/>
      <c r="S52" s="1003"/>
      <c r="T52" s="1003"/>
      <c r="U52" s="1003"/>
    </row>
    <row r="53" spans="1:30" x14ac:dyDescent="0.2">
      <c r="A53" s="404"/>
      <c r="B53" s="404"/>
      <c r="C53" s="404"/>
      <c r="D53" s="1001" t="s">
        <v>181</v>
      </c>
      <c r="E53" s="1001"/>
      <c r="F53" s="1001"/>
      <c r="G53" s="1001"/>
      <c r="H53" s="1001"/>
      <c r="I53" s="1001"/>
      <c r="J53" s="1002" t="s">
        <v>182</v>
      </c>
      <c r="K53" s="1002"/>
      <c r="L53" s="1002"/>
      <c r="M53" s="1002"/>
      <c r="N53" s="1002"/>
      <c r="O53" s="73"/>
      <c r="P53" s="1021" t="s">
        <v>183</v>
      </c>
      <c r="Q53" s="1021"/>
      <c r="R53" s="1021"/>
      <c r="S53" s="1021"/>
      <c r="T53" s="1021"/>
      <c r="U53" s="1021"/>
    </row>
  </sheetData>
  <sheetProtection selectLockedCells="1" selectUnlockedCells="1"/>
  <mergeCells count="137">
    <mergeCell ref="A52:C52"/>
    <mergeCell ref="D52:H52"/>
    <mergeCell ref="J52:N52"/>
    <mergeCell ref="P52:U52"/>
    <mergeCell ref="D53:I53"/>
    <mergeCell ref="J53:N53"/>
    <mergeCell ref="P53:U53"/>
    <mergeCell ref="A6:AD6"/>
    <mergeCell ref="A7:X7"/>
    <mergeCell ref="Y7:AD14"/>
    <mergeCell ref="A8:X8"/>
    <mergeCell ref="A9:X9"/>
    <mergeCell ref="A10:X10"/>
    <mergeCell ref="A11:X11"/>
    <mergeCell ref="Q12:W12"/>
    <mergeCell ref="Q13:W13"/>
    <mergeCell ref="A14:X14"/>
    <mergeCell ref="A15:B15"/>
    <mergeCell ref="C15:H15"/>
    <mergeCell ref="I15:L15"/>
    <mergeCell ref="M15:P15"/>
    <mergeCell ref="Q15:W15"/>
    <mergeCell ref="X15:AD15"/>
    <mergeCell ref="A16:AD16"/>
    <mergeCell ref="A17:B17"/>
    <mergeCell ref="C17:P17"/>
    <mergeCell ref="Q17:W17"/>
    <mergeCell ref="X17:AD17"/>
    <mergeCell ref="A18:AD18"/>
    <mergeCell ref="A19:B19"/>
    <mergeCell ref="C19:AD19"/>
    <mergeCell ref="A20:AD20"/>
    <mergeCell ref="A21:B21"/>
    <mergeCell ref="C21:H21"/>
    <mergeCell ref="I21:L21"/>
    <mergeCell ref="M21:P21"/>
    <mergeCell ref="Q21:W21"/>
    <mergeCell ref="X21:AD21"/>
    <mergeCell ref="A22:AD22"/>
    <mergeCell ref="A23:B23"/>
    <mergeCell ref="C23:H23"/>
    <mergeCell ref="I23:L23"/>
    <mergeCell ref="M23:P23"/>
    <mergeCell ref="Q23:W23"/>
    <mergeCell ref="X23:AD23"/>
    <mergeCell ref="A24:AD24"/>
    <mergeCell ref="A25:B25"/>
    <mergeCell ref="C25:H25"/>
    <mergeCell ref="I25:L25"/>
    <mergeCell ref="M25:P25"/>
    <mergeCell ref="Q25:W25"/>
    <mergeCell ref="X25:AD25"/>
    <mergeCell ref="A26:AD26"/>
    <mergeCell ref="A27:B27"/>
    <mergeCell ref="C27:H27"/>
    <mergeCell ref="I27:L27"/>
    <mergeCell ref="M27:P27"/>
    <mergeCell ref="Q27:W27"/>
    <mergeCell ref="X27:AD27"/>
    <mergeCell ref="A28:AD28"/>
    <mergeCell ref="A29:B29"/>
    <mergeCell ref="C29:H29"/>
    <mergeCell ref="I29:L29"/>
    <mergeCell ref="M29:P29"/>
    <mergeCell ref="Q29:W29"/>
    <mergeCell ref="X29:AD29"/>
    <mergeCell ref="A30:AD30"/>
    <mergeCell ref="A31:B31"/>
    <mergeCell ref="C31:H31"/>
    <mergeCell ref="I31:L31"/>
    <mergeCell ref="M31:P31"/>
    <mergeCell ref="Q31:W31"/>
    <mergeCell ref="X31:AD31"/>
    <mergeCell ref="A32:AD32"/>
    <mergeCell ref="A33:B33"/>
    <mergeCell ref="C33:H33"/>
    <mergeCell ref="I33:L33"/>
    <mergeCell ref="M33:P33"/>
    <mergeCell ref="Q33:W33"/>
    <mergeCell ref="X33:AD33"/>
    <mergeCell ref="A34:AD34"/>
    <mergeCell ref="A35:B35"/>
    <mergeCell ref="C35:H35"/>
    <mergeCell ref="I35:L35"/>
    <mergeCell ref="M35:P35"/>
    <mergeCell ref="Q35:W35"/>
    <mergeCell ref="X35:AD35"/>
    <mergeCell ref="A36:AD36"/>
    <mergeCell ref="A37:B37"/>
    <mergeCell ref="C37:H37"/>
    <mergeCell ref="I37:L37"/>
    <mergeCell ref="M37:P37"/>
    <mergeCell ref="Q37:W37"/>
    <mergeCell ref="X37:AD37"/>
    <mergeCell ref="A38:AD38"/>
    <mergeCell ref="A39:B39"/>
    <mergeCell ref="C39:H39"/>
    <mergeCell ref="I39:L39"/>
    <mergeCell ref="M39:P39"/>
    <mergeCell ref="Q39:W39"/>
    <mergeCell ref="X39:AD39"/>
    <mergeCell ref="A40:AD40"/>
    <mergeCell ref="A41:B41"/>
    <mergeCell ref="C41:H41"/>
    <mergeCell ref="I41:L41"/>
    <mergeCell ref="M41:P41"/>
    <mergeCell ref="Q41:W41"/>
    <mergeCell ref="X41:AD41"/>
    <mergeCell ref="A42:AD42"/>
    <mergeCell ref="A43:B43"/>
    <mergeCell ref="C43:H43"/>
    <mergeCell ref="I43:L43"/>
    <mergeCell ref="M43:P43"/>
    <mergeCell ref="Q43:W43"/>
    <mergeCell ref="X43:AD43"/>
    <mergeCell ref="A44:AD44"/>
    <mergeCell ref="A45:B45"/>
    <mergeCell ref="C45:H45"/>
    <mergeCell ref="I45:L45"/>
    <mergeCell ref="M45:P45"/>
    <mergeCell ref="Q45:W45"/>
    <mergeCell ref="X45:AD45"/>
    <mergeCell ref="A46:AD46"/>
    <mergeCell ref="A47:B47"/>
    <mergeCell ref="C47:H47"/>
    <mergeCell ref="I47:L47"/>
    <mergeCell ref="M47:P47"/>
    <mergeCell ref="Q47:W47"/>
    <mergeCell ref="X47:AD47"/>
    <mergeCell ref="A50:AD50"/>
    <mergeCell ref="A48:AD48"/>
    <mergeCell ref="A49:B49"/>
    <mergeCell ref="C49:H49"/>
    <mergeCell ref="I49:L49"/>
    <mergeCell ref="M49:P49"/>
    <mergeCell ref="Q49:W49"/>
    <mergeCell ref="X49:AD49"/>
  </mergeCells>
  <pageMargins left="0.75" right="0.35" top="0.2902777777777778" bottom="1" header="0.51180555555555551" footer="0.51180555555555551"/>
  <pageSetup paperSize="9" scale="86" firstPageNumber="0" orientation="landscape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6:AD53"/>
  <sheetViews>
    <sheetView topLeftCell="A5" workbookViewId="0">
      <selection activeCell="Q21" sqref="Q21:W21"/>
    </sheetView>
  </sheetViews>
  <sheetFormatPr defaultRowHeight="12" x14ac:dyDescent="0.2"/>
  <cols>
    <col min="1" max="1" width="3.140625" style="57" customWidth="1"/>
    <col min="2" max="2" width="2.85546875" style="57" customWidth="1"/>
    <col min="3" max="3" width="7.28515625" style="57" customWidth="1"/>
    <col min="4" max="4" width="2.85546875" style="57" customWidth="1"/>
    <col min="5" max="5" width="3.28515625" style="57" customWidth="1"/>
    <col min="6" max="6" width="3" style="57" customWidth="1"/>
    <col min="7" max="7" width="3.140625" style="57" customWidth="1"/>
    <col min="8" max="8" width="3.7109375" style="57" customWidth="1"/>
    <col min="9" max="9" width="2.7109375" style="57" customWidth="1"/>
    <col min="10" max="10" width="3.28515625" style="57" customWidth="1"/>
    <col min="11" max="11" width="2.85546875" style="57" customWidth="1"/>
    <col min="12" max="12" width="5" style="57" customWidth="1"/>
    <col min="13" max="15" width="4.140625" style="57" customWidth="1"/>
    <col min="16" max="16" width="4.5703125" style="57" customWidth="1"/>
    <col min="17" max="23" width="5.85546875" style="57" customWidth="1"/>
    <col min="24" max="24" width="2.7109375" style="57" customWidth="1"/>
    <col min="25" max="25" width="2.5703125" style="57" customWidth="1"/>
    <col min="26" max="26" width="2.42578125" style="57" customWidth="1"/>
    <col min="27" max="27" width="3.28515625" style="57" customWidth="1"/>
    <col min="28" max="28" width="2.5703125" style="57" customWidth="1"/>
    <col min="29" max="29" width="2.85546875" style="57" customWidth="1"/>
    <col min="30" max="30" width="2.5703125" style="57" customWidth="1"/>
    <col min="31" max="16384" width="9.140625" style="57"/>
  </cols>
  <sheetData>
    <row r="6" spans="1:30" s="174" customFormat="1" ht="8.25" customHeight="1" x14ac:dyDescent="0.2">
      <c r="A6" s="1019"/>
      <c r="B6" s="1019"/>
      <c r="C6" s="1019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19"/>
      <c r="AA6" s="1019"/>
      <c r="AB6" s="1019"/>
      <c r="AC6" s="1019"/>
      <c r="AD6" s="1019"/>
    </row>
    <row r="7" spans="1:30" ht="15.75" customHeight="1" x14ac:dyDescent="0.2">
      <c r="A7" s="994" t="s">
        <v>328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1017"/>
      <c r="Z7" s="1017"/>
      <c r="AA7" s="1017"/>
      <c r="AB7" s="1017"/>
      <c r="AC7" s="1017"/>
      <c r="AD7" s="1017"/>
    </row>
    <row r="8" spans="1:30" ht="12.75" customHeight="1" x14ac:dyDescent="0.2">
      <c r="A8" s="1063" t="s">
        <v>2079</v>
      </c>
      <c r="B8" s="1063"/>
      <c r="C8" s="1063"/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  <c r="Y8" s="1017"/>
      <c r="Z8" s="1017"/>
      <c r="AA8" s="1017"/>
      <c r="AB8" s="1017"/>
      <c r="AC8" s="1017"/>
      <c r="AD8" s="1017"/>
    </row>
    <row r="9" spans="1:30" ht="12.75" customHeight="1" x14ac:dyDescent="0.2">
      <c r="A9" s="1063">
        <f>Декларация!G9</f>
        <v>0</v>
      </c>
      <c r="B9" s="1063"/>
      <c r="C9" s="1063"/>
      <c r="D9" s="1063"/>
      <c r="E9" s="1063"/>
      <c r="F9" s="1063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  <c r="Y9" s="1017"/>
      <c r="Z9" s="1017"/>
      <c r="AA9" s="1017"/>
      <c r="AB9" s="1017"/>
      <c r="AC9" s="1017"/>
      <c r="AD9" s="1017"/>
    </row>
    <row r="10" spans="1:30" ht="12.75" customHeight="1" x14ac:dyDescent="0.2">
      <c r="A10" s="1020">
        <f>Декларация!D5</f>
        <v>0</v>
      </c>
      <c r="B10" s="1020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17"/>
      <c r="Z10" s="1017"/>
      <c r="AA10" s="1017"/>
      <c r="AB10" s="1017"/>
      <c r="AC10" s="1017"/>
      <c r="AD10" s="1017"/>
    </row>
    <row r="11" spans="1:30" ht="12.75" customHeight="1" x14ac:dyDescent="0.2">
      <c r="A11" s="994">
        <f>Декларация!G7</f>
        <v>0</v>
      </c>
      <c r="B11" s="994"/>
      <c r="C11" s="994"/>
      <c r="D11" s="994"/>
      <c r="E11" s="994"/>
      <c r="F11" s="994"/>
      <c r="G11" s="994"/>
      <c r="H11" s="994"/>
      <c r="I11" s="994"/>
      <c r="J11" s="994"/>
      <c r="K11" s="994"/>
      <c r="L11" s="994"/>
      <c r="M11" s="994"/>
      <c r="N11" s="994"/>
      <c r="O11" s="994"/>
      <c r="P11" s="994"/>
      <c r="Q11" s="994"/>
      <c r="R11" s="994"/>
      <c r="S11" s="994"/>
      <c r="T11" s="994"/>
      <c r="U11" s="994"/>
      <c r="V11" s="994"/>
      <c r="W11" s="994"/>
      <c r="X11" s="994"/>
      <c r="Y11" s="1017"/>
      <c r="Z11" s="1017"/>
      <c r="AA11" s="1017"/>
      <c r="AB11" s="1017"/>
      <c r="AC11" s="1017"/>
      <c r="AD11" s="1017"/>
    </row>
    <row r="12" spans="1:30" ht="12.75" hidden="1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1026">
        <f>X17</f>
        <v>0</v>
      </c>
      <c r="R12" s="1026"/>
      <c r="S12" s="1026"/>
      <c r="T12" s="1026"/>
      <c r="U12" s="1026"/>
      <c r="V12" s="1026"/>
      <c r="W12" s="1026"/>
      <c r="X12" s="61"/>
      <c r="Y12" s="1017"/>
      <c r="Z12" s="1017"/>
      <c r="AA12" s="1017"/>
      <c r="AB12" s="1017"/>
      <c r="AC12" s="1017"/>
      <c r="AD12" s="1017"/>
    </row>
    <row r="13" spans="1:30" ht="12.75" hidden="1" customHeight="1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026" t="e">
        <f>#REF!</f>
        <v>#REF!</v>
      </c>
      <c r="R13" s="1026"/>
      <c r="S13" s="1026"/>
      <c r="T13" s="1026"/>
      <c r="U13" s="1026"/>
      <c r="V13" s="1026"/>
      <c r="W13" s="1026"/>
      <c r="X13" s="61"/>
      <c r="Y13" s="1017"/>
      <c r="Z13" s="1017"/>
      <c r="AA13" s="1017"/>
      <c r="AB13" s="1017"/>
      <c r="AC13" s="1017"/>
      <c r="AD13" s="1017"/>
    </row>
    <row r="14" spans="1:30" ht="8.25" customHeight="1" x14ac:dyDescent="0.2">
      <c r="A14" s="1017"/>
      <c r="B14" s="1017"/>
      <c r="C14" s="1017"/>
      <c r="D14" s="1017"/>
      <c r="E14" s="1017"/>
      <c r="F14" s="1017"/>
      <c r="G14" s="1017"/>
      <c r="H14" s="1017"/>
      <c r="I14" s="1017"/>
      <c r="J14" s="1017"/>
      <c r="K14" s="1017"/>
      <c r="L14" s="1017"/>
      <c r="M14" s="1017"/>
      <c r="N14" s="1017"/>
      <c r="O14" s="1017"/>
      <c r="P14" s="1017"/>
      <c r="Q14" s="1017"/>
      <c r="R14" s="1017"/>
      <c r="S14" s="1017"/>
      <c r="T14" s="1017"/>
      <c r="U14" s="1017"/>
      <c r="V14" s="1017"/>
      <c r="W14" s="1017"/>
      <c r="X14" s="1017"/>
      <c r="Y14" s="1017"/>
      <c r="Z14" s="1017"/>
      <c r="AA14" s="1017"/>
      <c r="AB14" s="1017"/>
      <c r="AC14" s="1017"/>
      <c r="AD14" s="1017"/>
    </row>
    <row r="15" spans="1:30" s="172" customFormat="1" ht="62.25" customHeight="1" x14ac:dyDescent="0.2">
      <c r="A15" s="1064" t="s">
        <v>233</v>
      </c>
      <c r="B15" s="1064"/>
      <c r="C15" s="1064" t="s">
        <v>2080</v>
      </c>
      <c r="D15" s="1064"/>
      <c r="E15" s="1064"/>
      <c r="F15" s="1064"/>
      <c r="G15" s="1064"/>
      <c r="H15" s="1064"/>
      <c r="I15" s="1064" t="s">
        <v>355</v>
      </c>
      <c r="J15" s="1064"/>
      <c r="K15" s="1064"/>
      <c r="L15" s="1064"/>
      <c r="M15" s="1064" t="s">
        <v>373</v>
      </c>
      <c r="N15" s="1064"/>
      <c r="O15" s="1064"/>
      <c r="P15" s="1064"/>
      <c r="Q15" s="1064" t="s">
        <v>2081</v>
      </c>
      <c r="R15" s="1064"/>
      <c r="S15" s="1064"/>
      <c r="T15" s="1064"/>
      <c r="U15" s="1064"/>
      <c r="V15" s="1064"/>
      <c r="W15" s="1064"/>
      <c r="X15" s="1064" t="s">
        <v>370</v>
      </c>
      <c r="Y15" s="1064"/>
      <c r="Z15" s="1064"/>
      <c r="AA15" s="1064"/>
      <c r="AB15" s="1064"/>
      <c r="AC15" s="1064"/>
      <c r="AD15" s="1064"/>
    </row>
    <row r="16" spans="1:30" ht="8.25" customHeight="1" x14ac:dyDescent="0.2">
      <c r="A16" s="1044"/>
      <c r="B16" s="1044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</row>
    <row r="17" spans="1:30" s="165" customFormat="1" ht="12.75" customHeight="1" x14ac:dyDescent="0.2">
      <c r="A17" s="1013"/>
      <c r="B17" s="1013"/>
      <c r="C17" s="1014" t="s">
        <v>330</v>
      </c>
      <c r="D17" s="1014"/>
      <c r="E17" s="1014"/>
      <c r="F17" s="1014"/>
      <c r="G17" s="1014"/>
      <c r="H17" s="1014"/>
      <c r="I17" s="1014"/>
      <c r="J17" s="1014"/>
      <c r="K17" s="1014"/>
      <c r="L17" s="1014"/>
      <c r="M17" s="1014"/>
      <c r="N17" s="1014"/>
      <c r="O17" s="1014"/>
      <c r="P17" s="1014"/>
      <c r="Q17" s="1015">
        <f>Q19+Q21+Q23+Q25+Q27+Q29+Q31+Q33+Q35+Q37+Q39+Q41+Q43+Q45+Q47+Q49</f>
        <v>0</v>
      </c>
      <c r="R17" s="1015"/>
      <c r="S17" s="1015"/>
      <c r="T17" s="1015"/>
      <c r="U17" s="1015"/>
      <c r="V17" s="1015"/>
      <c r="W17" s="1015"/>
      <c r="X17" s="1015"/>
      <c r="Y17" s="1015"/>
      <c r="Z17" s="1015"/>
      <c r="AA17" s="1015"/>
      <c r="AB17" s="1015"/>
      <c r="AC17" s="1015"/>
      <c r="AD17" s="1015"/>
    </row>
    <row r="18" spans="1:30" ht="8.25" customHeight="1" x14ac:dyDescent="0.2">
      <c r="A18" s="1044"/>
      <c r="B18" s="1044"/>
      <c r="C18" s="1044"/>
      <c r="D18" s="1044"/>
      <c r="E18" s="1044"/>
      <c r="F18" s="1044"/>
      <c r="G18" s="1044"/>
      <c r="H18" s="1044"/>
      <c r="I18" s="1044"/>
      <c r="J18" s="1044"/>
      <c r="K18" s="1044"/>
      <c r="L18" s="1044"/>
      <c r="M18" s="1044"/>
      <c r="N18" s="1044"/>
      <c r="O18" s="1044"/>
      <c r="P18" s="1044"/>
      <c r="Q18" s="1044"/>
      <c r="R18" s="1044"/>
      <c r="S18" s="1044"/>
      <c r="T18" s="1044"/>
      <c r="U18" s="1044"/>
      <c r="V18" s="1044"/>
      <c r="W18" s="1044"/>
      <c r="X18" s="1044"/>
      <c r="Y18" s="1044"/>
      <c r="Z18" s="1044"/>
      <c r="AA18" s="1044"/>
      <c r="AB18" s="1044"/>
      <c r="AC18" s="1044"/>
      <c r="AD18" s="1044"/>
    </row>
    <row r="19" spans="1:30" ht="12" customHeight="1" x14ac:dyDescent="0.2">
      <c r="A19" s="1009"/>
      <c r="B19" s="1009"/>
      <c r="C19" s="1010" t="s">
        <v>331</v>
      </c>
      <c r="D19" s="1010"/>
      <c r="E19" s="1010"/>
      <c r="F19" s="1010"/>
      <c r="G19" s="1010"/>
      <c r="H19" s="1010"/>
      <c r="I19" s="1010"/>
      <c r="J19" s="1010"/>
      <c r="K19" s="1010"/>
      <c r="L19" s="1010"/>
      <c r="M19" s="1010"/>
      <c r="N19" s="1010"/>
      <c r="O19" s="1010"/>
      <c r="P19" s="1010"/>
      <c r="Q19" s="1010"/>
      <c r="R19" s="1010"/>
      <c r="S19" s="1010"/>
      <c r="T19" s="1010"/>
      <c r="U19" s="1010"/>
      <c r="V19" s="1010"/>
      <c r="W19" s="1010"/>
      <c r="X19" s="1010"/>
      <c r="Y19" s="1010"/>
      <c r="Z19" s="1010"/>
      <c r="AA19" s="1010"/>
      <c r="AB19" s="1010"/>
      <c r="AC19" s="1010"/>
      <c r="AD19" s="1010"/>
    </row>
    <row r="20" spans="1:30" ht="8.25" customHeight="1" x14ac:dyDescent="0.2">
      <c r="A20" s="1044"/>
      <c r="B20" s="1044"/>
      <c r="C20" s="1044"/>
      <c r="D20" s="1044"/>
      <c r="E20" s="1044"/>
      <c r="F20" s="1044"/>
      <c r="G20" s="1044"/>
      <c r="H20" s="1044"/>
      <c r="I20" s="1044"/>
      <c r="J20" s="1044"/>
      <c r="K20" s="1044"/>
      <c r="L20" s="1044"/>
      <c r="M20" s="1044"/>
      <c r="N20" s="1044"/>
      <c r="O20" s="1044"/>
      <c r="P20" s="1044"/>
      <c r="Q20" s="1044"/>
      <c r="R20" s="1044"/>
      <c r="S20" s="1044"/>
      <c r="T20" s="1044"/>
      <c r="U20" s="1044"/>
      <c r="V20" s="1044"/>
      <c r="W20" s="1044"/>
      <c r="X20" s="1044"/>
      <c r="Y20" s="1044"/>
      <c r="Z20" s="1044"/>
      <c r="AA20" s="1044"/>
      <c r="AB20" s="1044"/>
      <c r="AC20" s="1044"/>
      <c r="AD20" s="1044"/>
    </row>
    <row r="21" spans="1:30" x14ac:dyDescent="0.2">
      <c r="A21" s="1009">
        <v>1</v>
      </c>
      <c r="B21" s="1009"/>
      <c r="C21" s="1010"/>
      <c r="D21" s="1010"/>
      <c r="E21" s="1010"/>
      <c r="F21" s="1010"/>
      <c r="G21" s="1010"/>
      <c r="H21" s="1010"/>
      <c r="I21" s="1011"/>
      <c r="J21" s="1011"/>
      <c r="K21" s="1011"/>
      <c r="L21" s="1011"/>
      <c r="M21" s="1022"/>
      <c r="N21" s="1022"/>
      <c r="O21" s="1022"/>
      <c r="P21" s="1022"/>
      <c r="Q21" s="1012"/>
      <c r="R21" s="1012"/>
      <c r="S21" s="1012"/>
      <c r="T21" s="1012"/>
      <c r="U21" s="1012"/>
      <c r="V21" s="1012"/>
      <c r="W21" s="1012"/>
      <c r="X21" s="1012"/>
      <c r="Y21" s="1012"/>
      <c r="Z21" s="1012"/>
      <c r="AA21" s="1012"/>
      <c r="AB21" s="1012"/>
      <c r="AC21" s="1012"/>
      <c r="AD21" s="1012"/>
    </row>
    <row r="22" spans="1:30" ht="8.25" customHeight="1" x14ac:dyDescent="0.2">
      <c r="A22" s="1044"/>
      <c r="B22" s="1044"/>
      <c r="C22" s="1044"/>
      <c r="D22" s="1044"/>
      <c r="E22" s="1044"/>
      <c r="F22" s="1044"/>
      <c r="G22" s="1044"/>
      <c r="H22" s="1044"/>
      <c r="I22" s="1044"/>
      <c r="J22" s="1044"/>
      <c r="K22" s="1044"/>
      <c r="L22" s="1044"/>
      <c r="M22" s="1044"/>
      <c r="N22" s="1044"/>
      <c r="O22" s="1044"/>
      <c r="P22" s="1044"/>
      <c r="Q22" s="1044"/>
      <c r="R22" s="1044"/>
      <c r="S22" s="1044"/>
      <c r="T22" s="1044"/>
      <c r="U22" s="1044"/>
      <c r="V22" s="1044"/>
      <c r="W22" s="1044"/>
      <c r="X22" s="1044"/>
      <c r="Y22" s="1044"/>
      <c r="Z22" s="1044"/>
      <c r="AA22" s="1044"/>
      <c r="AB22" s="1044"/>
      <c r="AC22" s="1044"/>
      <c r="AD22" s="1044"/>
    </row>
    <row r="23" spans="1:30" x14ac:dyDescent="0.2">
      <c r="A23" s="1009">
        <v>2</v>
      </c>
      <c r="B23" s="1009"/>
      <c r="C23" s="1010"/>
      <c r="D23" s="1010"/>
      <c r="E23" s="1010"/>
      <c r="F23" s="1010"/>
      <c r="G23" s="1010"/>
      <c r="H23" s="1010"/>
      <c r="I23" s="1011"/>
      <c r="J23" s="1011"/>
      <c r="K23" s="1011"/>
      <c r="L23" s="1011"/>
      <c r="M23" s="1022"/>
      <c r="N23" s="1022"/>
      <c r="O23" s="1022"/>
      <c r="P23" s="1022"/>
      <c r="Q23" s="1012"/>
      <c r="R23" s="1012"/>
      <c r="S23" s="1012"/>
      <c r="T23" s="1012"/>
      <c r="U23" s="1012"/>
      <c r="V23" s="1012"/>
      <c r="W23" s="1012"/>
      <c r="X23" s="1012"/>
      <c r="Y23" s="1012"/>
      <c r="Z23" s="1012"/>
      <c r="AA23" s="1012"/>
      <c r="AB23" s="1012"/>
      <c r="AC23" s="1012"/>
      <c r="AD23" s="1012"/>
    </row>
    <row r="24" spans="1:30" ht="8.25" customHeight="1" x14ac:dyDescent="0.2">
      <c r="A24" s="1044"/>
      <c r="B24" s="1044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</row>
    <row r="25" spans="1:30" x14ac:dyDescent="0.2">
      <c r="A25" s="1009">
        <v>3</v>
      </c>
      <c r="B25" s="1009"/>
      <c r="C25" s="1010"/>
      <c r="D25" s="1010"/>
      <c r="E25" s="1010"/>
      <c r="F25" s="1010"/>
      <c r="G25" s="1010"/>
      <c r="H25" s="1010"/>
      <c r="I25" s="1011"/>
      <c r="J25" s="1011"/>
      <c r="K25" s="1011"/>
      <c r="L25" s="1011"/>
      <c r="M25" s="1022"/>
      <c r="N25" s="1022"/>
      <c r="O25" s="1022"/>
      <c r="P25" s="1022"/>
      <c r="Q25" s="1012"/>
      <c r="R25" s="1012"/>
      <c r="S25" s="1012"/>
      <c r="T25" s="1012"/>
      <c r="U25" s="1012"/>
      <c r="V25" s="1012"/>
      <c r="W25" s="1012"/>
      <c r="X25" s="1012"/>
      <c r="Y25" s="1012"/>
      <c r="Z25" s="1012"/>
      <c r="AA25" s="1012"/>
      <c r="AB25" s="1012"/>
      <c r="AC25" s="1012"/>
      <c r="AD25" s="1012"/>
    </row>
    <row r="26" spans="1:30" ht="8.25" customHeight="1" x14ac:dyDescent="0.2">
      <c r="A26" s="1044"/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</row>
    <row r="27" spans="1:30" x14ac:dyDescent="0.2">
      <c r="A27" s="1009">
        <v>4</v>
      </c>
      <c r="B27" s="1009"/>
      <c r="C27" s="1010"/>
      <c r="D27" s="1010"/>
      <c r="E27" s="1010"/>
      <c r="F27" s="1010"/>
      <c r="G27" s="1010"/>
      <c r="H27" s="1010"/>
      <c r="I27" s="1011"/>
      <c r="J27" s="1011"/>
      <c r="K27" s="1011"/>
      <c r="L27" s="1011"/>
      <c r="M27" s="1022"/>
      <c r="N27" s="1022"/>
      <c r="O27" s="1022"/>
      <c r="P27" s="1022"/>
      <c r="Q27" s="1012"/>
      <c r="R27" s="1012"/>
      <c r="S27" s="1012"/>
      <c r="T27" s="1012"/>
      <c r="U27" s="1012"/>
      <c r="V27" s="1012"/>
      <c r="W27" s="1012"/>
      <c r="X27" s="1012"/>
      <c r="Y27" s="1012"/>
      <c r="Z27" s="1012"/>
      <c r="AA27" s="1012"/>
      <c r="AB27" s="1012"/>
      <c r="AC27" s="1012"/>
      <c r="AD27" s="1012"/>
    </row>
    <row r="28" spans="1:30" ht="8.25" customHeight="1" x14ac:dyDescent="0.2">
      <c r="A28" s="1044"/>
      <c r="B28" s="1044"/>
      <c r="C28" s="1044"/>
      <c r="D28" s="1044"/>
      <c r="E28" s="1044"/>
      <c r="F28" s="1044"/>
      <c r="G28" s="1044"/>
      <c r="H28" s="1044"/>
      <c r="I28" s="1044"/>
      <c r="J28" s="1044"/>
      <c r="K28" s="1044"/>
      <c r="L28" s="1044"/>
      <c r="M28" s="1044"/>
      <c r="N28" s="1044"/>
      <c r="O28" s="1044"/>
      <c r="P28" s="1044"/>
      <c r="Q28" s="1044"/>
      <c r="R28" s="1044"/>
      <c r="S28" s="1044"/>
      <c r="T28" s="1044"/>
      <c r="U28" s="1044"/>
      <c r="V28" s="1044"/>
      <c r="W28" s="1044"/>
      <c r="X28" s="1044"/>
      <c r="Y28" s="1044"/>
      <c r="Z28" s="1044"/>
      <c r="AA28" s="1044"/>
      <c r="AB28" s="1044"/>
      <c r="AC28" s="1044"/>
      <c r="AD28" s="1044"/>
    </row>
    <row r="29" spans="1:30" x14ac:dyDescent="0.2">
      <c r="A29" s="1009">
        <v>5</v>
      </c>
      <c r="B29" s="1009"/>
      <c r="C29" s="1010"/>
      <c r="D29" s="1010"/>
      <c r="E29" s="1010"/>
      <c r="F29" s="1010"/>
      <c r="G29" s="1010"/>
      <c r="H29" s="1010"/>
      <c r="I29" s="1011"/>
      <c r="J29" s="1011"/>
      <c r="K29" s="1011"/>
      <c r="L29" s="1011"/>
      <c r="M29" s="1022"/>
      <c r="N29" s="1022"/>
      <c r="O29" s="1022"/>
      <c r="P29" s="102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2"/>
      <c r="AA29" s="1012"/>
      <c r="AB29" s="1012"/>
      <c r="AC29" s="1012"/>
      <c r="AD29" s="1012"/>
    </row>
    <row r="30" spans="1:30" ht="8.25" customHeight="1" x14ac:dyDescent="0.2">
      <c r="A30" s="1044"/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044"/>
      <c r="X30" s="1044"/>
      <c r="Y30" s="1044"/>
      <c r="Z30" s="1044"/>
      <c r="AA30" s="1044"/>
      <c r="AB30" s="1044"/>
      <c r="AC30" s="1044"/>
      <c r="AD30" s="1044"/>
    </row>
    <row r="31" spans="1:30" x14ac:dyDescent="0.2">
      <c r="A31" s="1009">
        <v>6</v>
      </c>
      <c r="B31" s="1009"/>
      <c r="C31" s="1010"/>
      <c r="D31" s="1010"/>
      <c r="E31" s="1010"/>
      <c r="F31" s="1010"/>
      <c r="G31" s="1010"/>
      <c r="H31" s="1010"/>
      <c r="I31" s="1011"/>
      <c r="J31" s="1011"/>
      <c r="K31" s="1011"/>
      <c r="L31" s="1011"/>
      <c r="M31" s="1022"/>
      <c r="N31" s="1022"/>
      <c r="O31" s="1022"/>
      <c r="P31" s="1022"/>
      <c r="Q31" s="1012"/>
      <c r="R31" s="1012"/>
      <c r="S31" s="1012"/>
      <c r="T31" s="1012"/>
      <c r="U31" s="1012"/>
      <c r="V31" s="1012"/>
      <c r="W31" s="1012"/>
      <c r="X31" s="1012"/>
      <c r="Y31" s="1012"/>
      <c r="Z31" s="1012"/>
      <c r="AA31" s="1012"/>
      <c r="AB31" s="1012"/>
      <c r="AC31" s="1012"/>
      <c r="AD31" s="1012"/>
    </row>
    <row r="32" spans="1:30" ht="8.25" customHeight="1" x14ac:dyDescent="0.2">
      <c r="A32" s="1044"/>
      <c r="B32" s="1044"/>
      <c r="C32" s="1044"/>
      <c r="D32" s="1044"/>
      <c r="E32" s="1044"/>
      <c r="F32" s="1044"/>
      <c r="G32" s="1044"/>
      <c r="H32" s="1044"/>
      <c r="I32" s="1044"/>
      <c r="J32" s="1044"/>
      <c r="K32" s="1044"/>
      <c r="L32" s="1044"/>
      <c r="M32" s="1044"/>
      <c r="N32" s="1044"/>
      <c r="O32" s="1044"/>
      <c r="P32" s="1044"/>
      <c r="Q32" s="1044"/>
      <c r="R32" s="1044"/>
      <c r="S32" s="1044"/>
      <c r="T32" s="1044"/>
      <c r="U32" s="1044"/>
      <c r="V32" s="1044"/>
      <c r="W32" s="1044"/>
      <c r="X32" s="1044"/>
      <c r="Y32" s="1044"/>
      <c r="Z32" s="1044"/>
      <c r="AA32" s="1044"/>
      <c r="AB32" s="1044"/>
      <c r="AC32" s="1044"/>
      <c r="AD32" s="1044"/>
    </row>
    <row r="33" spans="1:30" x14ac:dyDescent="0.2">
      <c r="A33" s="1009">
        <v>7</v>
      </c>
      <c r="B33" s="1009"/>
      <c r="C33" s="1010"/>
      <c r="D33" s="1010"/>
      <c r="E33" s="1010"/>
      <c r="F33" s="1010"/>
      <c r="G33" s="1010"/>
      <c r="H33" s="1010"/>
      <c r="I33" s="1011"/>
      <c r="J33" s="1011"/>
      <c r="K33" s="1011"/>
      <c r="L33" s="1011"/>
      <c r="M33" s="1022"/>
      <c r="N33" s="1022"/>
      <c r="O33" s="1022"/>
      <c r="P33" s="102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1012"/>
      <c r="AC33" s="1012"/>
      <c r="AD33" s="1012"/>
    </row>
    <row r="34" spans="1:30" ht="8.25" customHeight="1" x14ac:dyDescent="0.2">
      <c r="A34" s="1044"/>
      <c r="B34" s="1044"/>
      <c r="C34" s="1044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  <c r="N34" s="1044"/>
      <c r="O34" s="1044"/>
      <c r="P34" s="1044"/>
      <c r="Q34" s="1044"/>
      <c r="R34" s="1044"/>
      <c r="S34" s="1044"/>
      <c r="T34" s="1044"/>
      <c r="U34" s="1044"/>
      <c r="V34" s="1044"/>
      <c r="W34" s="1044"/>
      <c r="X34" s="1044"/>
      <c r="Y34" s="1044"/>
      <c r="Z34" s="1044"/>
      <c r="AA34" s="1044"/>
      <c r="AB34" s="1044"/>
      <c r="AC34" s="1044"/>
      <c r="AD34" s="1044"/>
    </row>
    <row r="35" spans="1:30" x14ac:dyDescent="0.2">
      <c r="A35" s="1009">
        <v>8</v>
      </c>
      <c r="B35" s="1009"/>
      <c r="C35" s="1010"/>
      <c r="D35" s="1010"/>
      <c r="E35" s="1010"/>
      <c r="F35" s="1010"/>
      <c r="G35" s="1010"/>
      <c r="H35" s="1010"/>
      <c r="I35" s="1011"/>
      <c r="J35" s="1011"/>
      <c r="K35" s="1011"/>
      <c r="L35" s="1011"/>
      <c r="M35" s="1022"/>
      <c r="N35" s="1022"/>
      <c r="O35" s="1022"/>
      <c r="P35" s="1022"/>
      <c r="Q35" s="1012"/>
      <c r="R35" s="1012"/>
      <c r="S35" s="1012"/>
      <c r="T35" s="1012"/>
      <c r="U35" s="1012"/>
      <c r="V35" s="1012"/>
      <c r="W35" s="1012"/>
      <c r="X35" s="1012"/>
      <c r="Y35" s="1012"/>
      <c r="Z35" s="1012"/>
      <c r="AA35" s="1012"/>
      <c r="AB35" s="1012"/>
      <c r="AC35" s="1012"/>
      <c r="AD35" s="1012"/>
    </row>
    <row r="36" spans="1:30" ht="8.25" customHeight="1" x14ac:dyDescent="0.2">
      <c r="A36" s="1009"/>
      <c r="B36" s="1009"/>
      <c r="C36" s="1009"/>
      <c r="D36" s="1009"/>
      <c r="E36" s="1009"/>
      <c r="F36" s="1009"/>
      <c r="G36" s="1009"/>
      <c r="H36" s="1009"/>
      <c r="I36" s="1009"/>
      <c r="J36" s="1009"/>
      <c r="K36" s="1009"/>
      <c r="L36" s="1009"/>
      <c r="M36" s="1009"/>
      <c r="N36" s="1009"/>
      <c r="O36" s="1009"/>
      <c r="P36" s="1009"/>
      <c r="Q36" s="1009"/>
      <c r="R36" s="1009"/>
      <c r="S36" s="1009"/>
      <c r="T36" s="1009"/>
      <c r="U36" s="1009"/>
      <c r="V36" s="1009"/>
      <c r="W36" s="1009"/>
      <c r="X36" s="1009"/>
      <c r="Y36" s="1009"/>
      <c r="Z36" s="1009"/>
      <c r="AA36" s="1009"/>
      <c r="AB36" s="1009"/>
      <c r="AC36" s="1009"/>
      <c r="AD36" s="1009"/>
    </row>
    <row r="37" spans="1:30" x14ac:dyDescent="0.2">
      <c r="A37" s="1009">
        <v>9</v>
      </c>
      <c r="B37" s="1009"/>
      <c r="C37" s="1010"/>
      <c r="D37" s="1010"/>
      <c r="E37" s="1010"/>
      <c r="F37" s="1010"/>
      <c r="G37" s="1010"/>
      <c r="H37" s="1010"/>
      <c r="I37" s="1011"/>
      <c r="J37" s="1011"/>
      <c r="K37" s="1011"/>
      <c r="L37" s="1011"/>
      <c r="M37" s="1022"/>
      <c r="N37" s="1022"/>
      <c r="O37" s="1022"/>
      <c r="P37" s="1022"/>
      <c r="Q37" s="1012"/>
      <c r="R37" s="1012"/>
      <c r="S37" s="1012"/>
      <c r="T37" s="1012"/>
      <c r="U37" s="1012"/>
      <c r="V37" s="1012"/>
      <c r="W37" s="1012"/>
      <c r="X37" s="1012"/>
      <c r="Y37" s="1012"/>
      <c r="Z37" s="1012"/>
      <c r="AA37" s="1012"/>
      <c r="AB37" s="1012"/>
      <c r="AC37" s="1012"/>
      <c r="AD37" s="1012"/>
    </row>
    <row r="38" spans="1:30" ht="8.25" customHeight="1" x14ac:dyDescent="0.2">
      <c r="A38" s="1009"/>
      <c r="B38" s="1009"/>
      <c r="C38" s="1009"/>
      <c r="D38" s="1009"/>
      <c r="E38" s="1009"/>
      <c r="F38" s="1009"/>
      <c r="G38" s="1009"/>
      <c r="H38" s="1009"/>
      <c r="I38" s="1009"/>
      <c r="J38" s="1009"/>
      <c r="K38" s="1009"/>
      <c r="L38" s="1009"/>
      <c r="M38" s="1009"/>
      <c r="N38" s="1009"/>
      <c r="O38" s="1009"/>
      <c r="P38" s="1009"/>
      <c r="Q38" s="1009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</row>
    <row r="39" spans="1:30" x14ac:dyDescent="0.2">
      <c r="A39" s="1009">
        <v>10</v>
      </c>
      <c r="B39" s="1009"/>
      <c r="C39" s="1010"/>
      <c r="D39" s="1010"/>
      <c r="E39" s="1010"/>
      <c r="F39" s="1010"/>
      <c r="G39" s="1010"/>
      <c r="H39" s="1010"/>
      <c r="I39" s="1011"/>
      <c r="J39" s="1011"/>
      <c r="K39" s="1011"/>
      <c r="L39" s="1011"/>
      <c r="M39" s="1022"/>
      <c r="N39" s="1022"/>
      <c r="O39" s="1022"/>
      <c r="P39" s="1022"/>
      <c r="Q39" s="1012"/>
      <c r="R39" s="1012"/>
      <c r="S39" s="1012"/>
      <c r="T39" s="1012"/>
      <c r="U39" s="1012"/>
      <c r="V39" s="1012"/>
      <c r="W39" s="1012"/>
      <c r="X39" s="1012"/>
      <c r="Y39" s="1012"/>
      <c r="Z39" s="1012"/>
      <c r="AA39" s="1012"/>
      <c r="AB39" s="1012"/>
      <c r="AC39" s="1012"/>
      <c r="AD39" s="1012"/>
    </row>
    <row r="40" spans="1:30" ht="8.25" customHeight="1" x14ac:dyDescent="0.2">
      <c r="A40" s="1009"/>
      <c r="B40" s="1009"/>
      <c r="C40" s="1009"/>
      <c r="D40" s="1009"/>
      <c r="E40" s="1009"/>
      <c r="F40" s="1009"/>
      <c r="G40" s="1009"/>
      <c r="H40" s="1009"/>
      <c r="I40" s="1009"/>
      <c r="J40" s="1009"/>
      <c r="K40" s="1009"/>
      <c r="L40" s="1009"/>
      <c r="M40" s="1009"/>
      <c r="N40" s="1009"/>
      <c r="O40" s="1009"/>
      <c r="P40" s="1009"/>
      <c r="Q40" s="1009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</row>
    <row r="41" spans="1:30" x14ac:dyDescent="0.2">
      <c r="A41" s="1009">
        <v>11</v>
      </c>
      <c r="B41" s="1009"/>
      <c r="C41" s="1010"/>
      <c r="D41" s="1010"/>
      <c r="E41" s="1010"/>
      <c r="F41" s="1010"/>
      <c r="G41" s="1010"/>
      <c r="H41" s="1010"/>
      <c r="I41" s="1011"/>
      <c r="J41" s="1011"/>
      <c r="K41" s="1011"/>
      <c r="L41" s="1011"/>
      <c r="M41" s="1022"/>
      <c r="N41" s="1022"/>
      <c r="O41" s="1022"/>
      <c r="P41" s="1022"/>
      <c r="Q41" s="1012"/>
      <c r="R41" s="1012"/>
      <c r="S41" s="1012"/>
      <c r="T41" s="1012"/>
      <c r="U41" s="1012"/>
      <c r="V41" s="1012"/>
      <c r="W41" s="1012"/>
      <c r="X41" s="1012"/>
      <c r="Y41" s="1012"/>
      <c r="Z41" s="1012"/>
      <c r="AA41" s="1012"/>
      <c r="AB41" s="1012"/>
      <c r="AC41" s="1012"/>
      <c r="AD41" s="1012"/>
    </row>
    <row r="42" spans="1:30" ht="8.25" customHeight="1" x14ac:dyDescent="0.2">
      <c r="A42" s="1009"/>
      <c r="B42" s="1009"/>
      <c r="C42" s="1009"/>
      <c r="D42" s="1009"/>
      <c r="E42" s="1009"/>
      <c r="F42" s="1009"/>
      <c r="G42" s="1009"/>
      <c r="H42" s="1009"/>
      <c r="I42" s="1009"/>
      <c r="J42" s="1009"/>
      <c r="K42" s="1009"/>
      <c r="L42" s="1009"/>
      <c r="M42" s="1009"/>
      <c r="N42" s="1009"/>
      <c r="O42" s="1009"/>
      <c r="P42" s="1009"/>
      <c r="Q42" s="1009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</row>
    <row r="43" spans="1:30" x14ac:dyDescent="0.2">
      <c r="A43" s="1009">
        <v>12</v>
      </c>
      <c r="B43" s="1009"/>
      <c r="C43" s="1010"/>
      <c r="D43" s="1010"/>
      <c r="E43" s="1010"/>
      <c r="F43" s="1010"/>
      <c r="G43" s="1010"/>
      <c r="H43" s="1010"/>
      <c r="I43" s="1011"/>
      <c r="J43" s="1011"/>
      <c r="K43" s="1011"/>
      <c r="L43" s="1011"/>
      <c r="M43" s="1022"/>
      <c r="N43" s="1022"/>
      <c r="O43" s="1022"/>
      <c r="P43" s="1022"/>
      <c r="Q43" s="1012"/>
      <c r="R43" s="1012"/>
      <c r="S43" s="1012"/>
      <c r="T43" s="1012"/>
      <c r="U43" s="1012"/>
      <c r="V43" s="1012"/>
      <c r="W43" s="1012"/>
      <c r="X43" s="1012"/>
      <c r="Y43" s="1012"/>
      <c r="Z43" s="1012"/>
      <c r="AA43" s="1012"/>
      <c r="AB43" s="1012"/>
      <c r="AC43" s="1012"/>
      <c r="AD43" s="1012"/>
    </row>
    <row r="44" spans="1:30" ht="8.25" customHeight="1" x14ac:dyDescent="0.2">
      <c r="A44" s="1009"/>
      <c r="B44" s="1009"/>
      <c r="C44" s="1009"/>
      <c r="D44" s="1009"/>
      <c r="E44" s="1009"/>
      <c r="F44" s="1009"/>
      <c r="G44" s="1009"/>
      <c r="H44" s="1009"/>
      <c r="I44" s="1009"/>
      <c r="J44" s="1009"/>
      <c r="K44" s="1009"/>
      <c r="L44" s="1009"/>
      <c r="M44" s="1009"/>
      <c r="N44" s="1009"/>
      <c r="O44" s="1009"/>
      <c r="P44" s="1009"/>
      <c r="Q44" s="1009"/>
      <c r="R44" s="1009"/>
      <c r="S44" s="1009"/>
      <c r="T44" s="1009"/>
      <c r="U44" s="1009"/>
      <c r="V44" s="1009"/>
      <c r="W44" s="1009"/>
      <c r="X44" s="1009"/>
      <c r="Y44" s="1009"/>
      <c r="Z44" s="1009"/>
      <c r="AA44" s="1009"/>
      <c r="AB44" s="1009"/>
      <c r="AC44" s="1009"/>
      <c r="AD44" s="1009"/>
    </row>
    <row r="45" spans="1:30" x14ac:dyDescent="0.2">
      <c r="A45" s="1009">
        <v>13</v>
      </c>
      <c r="B45" s="1009"/>
      <c r="C45" s="1010"/>
      <c r="D45" s="1010"/>
      <c r="E45" s="1010"/>
      <c r="F45" s="1010"/>
      <c r="G45" s="1010"/>
      <c r="H45" s="1010"/>
      <c r="I45" s="1011"/>
      <c r="J45" s="1011"/>
      <c r="K45" s="1011"/>
      <c r="L45" s="1011"/>
      <c r="M45" s="1022"/>
      <c r="N45" s="1022"/>
      <c r="O45" s="1022"/>
      <c r="P45" s="1022"/>
      <c r="Q45" s="1012"/>
      <c r="R45" s="1012"/>
      <c r="S45" s="1012"/>
      <c r="T45" s="1012"/>
      <c r="U45" s="1012"/>
      <c r="V45" s="1012"/>
      <c r="W45" s="1012"/>
      <c r="X45" s="1012"/>
      <c r="Y45" s="1012"/>
      <c r="Z45" s="1012"/>
      <c r="AA45" s="1012"/>
      <c r="AB45" s="1012"/>
      <c r="AC45" s="1012"/>
      <c r="AD45" s="1012"/>
    </row>
    <row r="46" spans="1:30" ht="8.25" customHeight="1" x14ac:dyDescent="0.2">
      <c r="A46" s="1009"/>
      <c r="B46" s="1009"/>
      <c r="C46" s="1009"/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</row>
    <row r="47" spans="1:30" x14ac:dyDescent="0.2">
      <c r="A47" s="1009">
        <v>14</v>
      </c>
      <c r="B47" s="1009"/>
      <c r="C47" s="1010"/>
      <c r="D47" s="1010"/>
      <c r="E47" s="1010"/>
      <c r="F47" s="1010"/>
      <c r="G47" s="1010"/>
      <c r="H47" s="1010"/>
      <c r="I47" s="1011"/>
      <c r="J47" s="1011"/>
      <c r="K47" s="1011"/>
      <c r="L47" s="1011"/>
      <c r="M47" s="1022"/>
      <c r="N47" s="1022"/>
      <c r="O47" s="1022"/>
      <c r="P47" s="1022"/>
      <c r="Q47" s="1012"/>
      <c r="R47" s="1012"/>
      <c r="S47" s="1012"/>
      <c r="T47" s="1012"/>
      <c r="U47" s="1012"/>
      <c r="V47" s="1012"/>
      <c r="W47" s="1012"/>
      <c r="X47" s="1012"/>
      <c r="Y47" s="1012"/>
      <c r="Z47" s="1012"/>
      <c r="AA47" s="1012"/>
      <c r="AB47" s="1012"/>
      <c r="AC47" s="1012"/>
      <c r="AD47" s="1012"/>
    </row>
    <row r="48" spans="1:30" ht="8.25" customHeight="1" x14ac:dyDescent="0.2">
      <c r="A48" s="1009"/>
      <c r="B48" s="1009"/>
      <c r="C48" s="1009"/>
      <c r="D48" s="1009"/>
      <c r="E48" s="1009"/>
      <c r="F48" s="1009"/>
      <c r="G48" s="1009"/>
      <c r="H48" s="1009"/>
      <c r="I48" s="1009"/>
      <c r="J48" s="1009"/>
      <c r="K48" s="1009"/>
      <c r="L48" s="1009"/>
      <c r="M48" s="1009"/>
      <c r="N48" s="1009"/>
      <c r="O48" s="1009"/>
      <c r="P48" s="1009"/>
      <c r="Q48" s="1009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</row>
    <row r="49" spans="1:30" x14ac:dyDescent="0.2">
      <c r="A49" s="1009">
        <v>15</v>
      </c>
      <c r="B49" s="1009"/>
      <c r="C49" s="1010"/>
      <c r="D49" s="1010"/>
      <c r="E49" s="1010"/>
      <c r="F49" s="1010"/>
      <c r="G49" s="1010"/>
      <c r="H49" s="1010"/>
      <c r="I49" s="1011"/>
      <c r="J49" s="1011"/>
      <c r="K49" s="1011"/>
      <c r="L49" s="1011"/>
      <c r="M49" s="1022"/>
      <c r="N49" s="1022"/>
      <c r="O49" s="1022"/>
      <c r="P49" s="1022"/>
      <c r="Q49" s="1012"/>
      <c r="R49" s="1012"/>
      <c r="S49" s="1012"/>
      <c r="T49" s="1012"/>
      <c r="U49" s="1012"/>
      <c r="V49" s="1012"/>
      <c r="W49" s="1012"/>
      <c r="X49" s="1012"/>
      <c r="Y49" s="1012"/>
      <c r="Z49" s="1012"/>
      <c r="AA49" s="1012"/>
      <c r="AB49" s="1012"/>
      <c r="AC49" s="1012"/>
      <c r="AD49" s="1012"/>
    </row>
    <row r="50" spans="1:30" ht="8.25" customHeight="1" x14ac:dyDescent="0.2">
      <c r="A50" s="1009"/>
      <c r="B50" s="1009"/>
      <c r="C50" s="1009"/>
      <c r="D50" s="1009"/>
      <c r="E50" s="1009"/>
      <c r="F50" s="1009"/>
      <c r="G50" s="1009"/>
      <c r="H50" s="1009"/>
      <c r="I50" s="1009"/>
      <c r="J50" s="1009"/>
      <c r="K50" s="1009"/>
      <c r="L50" s="1009"/>
      <c r="M50" s="1009"/>
      <c r="N50" s="1009"/>
      <c r="O50" s="1009"/>
      <c r="P50" s="1009"/>
      <c r="Q50" s="1009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</row>
    <row r="52" spans="1:30" x14ac:dyDescent="0.2">
      <c r="A52" s="992" t="s">
        <v>180</v>
      </c>
      <c r="B52" s="992"/>
      <c r="C52" s="992"/>
      <c r="D52" s="1003"/>
      <c r="E52" s="1003"/>
      <c r="F52" s="1003"/>
      <c r="G52" s="1003"/>
      <c r="H52" s="1003"/>
      <c r="I52" s="403"/>
      <c r="J52" s="1004"/>
      <c r="K52" s="1004"/>
      <c r="L52" s="1004"/>
      <c r="M52" s="1004"/>
      <c r="N52" s="1004"/>
      <c r="O52" s="403"/>
      <c r="P52" s="1003"/>
      <c r="Q52" s="1003"/>
      <c r="R52" s="1003"/>
      <c r="S52" s="1003"/>
      <c r="T52" s="1003"/>
      <c r="U52" s="1003"/>
    </row>
    <row r="53" spans="1:30" x14ac:dyDescent="0.2">
      <c r="A53" s="404"/>
      <c r="B53" s="404"/>
      <c r="C53" s="404"/>
      <c r="D53" s="1001" t="s">
        <v>181</v>
      </c>
      <c r="E53" s="1001"/>
      <c r="F53" s="1001"/>
      <c r="G53" s="1001"/>
      <c r="H53" s="1001"/>
      <c r="I53" s="1001"/>
      <c r="J53" s="1002" t="s">
        <v>182</v>
      </c>
      <c r="K53" s="1002"/>
      <c r="L53" s="1002"/>
      <c r="M53" s="1002"/>
      <c r="N53" s="1002"/>
      <c r="O53" s="73"/>
      <c r="P53" s="1021" t="s">
        <v>183</v>
      </c>
      <c r="Q53" s="1021"/>
      <c r="R53" s="1021"/>
      <c r="S53" s="1021"/>
      <c r="T53" s="1021"/>
      <c r="U53" s="1021"/>
    </row>
  </sheetData>
  <mergeCells count="137">
    <mergeCell ref="A50:AD50"/>
    <mergeCell ref="A52:C52"/>
    <mergeCell ref="D52:H52"/>
    <mergeCell ref="J52:N52"/>
    <mergeCell ref="P52:U52"/>
    <mergeCell ref="D53:I53"/>
    <mergeCell ref="J53:N53"/>
    <mergeCell ref="P53:U53"/>
    <mergeCell ref="A48:AD48"/>
    <mergeCell ref="A49:B49"/>
    <mergeCell ref="C49:H49"/>
    <mergeCell ref="I49:L49"/>
    <mergeCell ref="M49:P49"/>
    <mergeCell ref="Q49:W49"/>
    <mergeCell ref="X49:AD49"/>
    <mergeCell ref="A46:AD46"/>
    <mergeCell ref="A47:B47"/>
    <mergeCell ref="C47:H47"/>
    <mergeCell ref="I47:L47"/>
    <mergeCell ref="M47:P47"/>
    <mergeCell ref="Q47:W47"/>
    <mergeCell ref="X47:AD47"/>
    <mergeCell ref="A44:AD44"/>
    <mergeCell ref="A45:B45"/>
    <mergeCell ref="C45:H45"/>
    <mergeCell ref="I45:L45"/>
    <mergeCell ref="M45:P45"/>
    <mergeCell ref="Q45:W45"/>
    <mergeCell ref="X45:AD45"/>
    <mergeCell ref="A42:AD42"/>
    <mergeCell ref="A43:B43"/>
    <mergeCell ref="C43:H43"/>
    <mergeCell ref="I43:L43"/>
    <mergeCell ref="M43:P43"/>
    <mergeCell ref="Q43:W43"/>
    <mergeCell ref="X43:AD43"/>
    <mergeCell ref="A40:AD40"/>
    <mergeCell ref="A41:B41"/>
    <mergeCell ref="C41:H41"/>
    <mergeCell ref="I41:L41"/>
    <mergeCell ref="M41:P41"/>
    <mergeCell ref="Q41:W41"/>
    <mergeCell ref="X41:AD41"/>
    <mergeCell ref="A38:AD38"/>
    <mergeCell ref="A39:B39"/>
    <mergeCell ref="C39:H39"/>
    <mergeCell ref="I39:L39"/>
    <mergeCell ref="M39:P39"/>
    <mergeCell ref="Q39:W39"/>
    <mergeCell ref="X39:AD39"/>
    <mergeCell ref="A36:AD36"/>
    <mergeCell ref="A37:B37"/>
    <mergeCell ref="C37:H37"/>
    <mergeCell ref="I37:L37"/>
    <mergeCell ref="M37:P37"/>
    <mergeCell ref="Q37:W37"/>
    <mergeCell ref="X37:AD37"/>
    <mergeCell ref="A34:AD34"/>
    <mergeCell ref="A35:B35"/>
    <mergeCell ref="C35:H35"/>
    <mergeCell ref="I35:L35"/>
    <mergeCell ref="M35:P35"/>
    <mergeCell ref="Q35:W35"/>
    <mergeCell ref="X35:AD35"/>
    <mergeCell ref="A32:AD32"/>
    <mergeCell ref="A33:B33"/>
    <mergeCell ref="C33:H33"/>
    <mergeCell ref="I33:L33"/>
    <mergeCell ref="M33:P33"/>
    <mergeCell ref="Q33:W33"/>
    <mergeCell ref="X33:AD33"/>
    <mergeCell ref="A30:AD30"/>
    <mergeCell ref="A31:B31"/>
    <mergeCell ref="C31:H31"/>
    <mergeCell ref="I31:L31"/>
    <mergeCell ref="M31:P31"/>
    <mergeCell ref="Q31:W31"/>
    <mergeCell ref="X31:AD31"/>
    <mergeCell ref="A28:AD28"/>
    <mergeCell ref="A29:B29"/>
    <mergeCell ref="C29:H29"/>
    <mergeCell ref="I29:L29"/>
    <mergeCell ref="M29:P29"/>
    <mergeCell ref="Q29:W29"/>
    <mergeCell ref="X29:AD29"/>
    <mergeCell ref="A26:AD26"/>
    <mergeCell ref="A27:B27"/>
    <mergeCell ref="C27:H27"/>
    <mergeCell ref="I27:L27"/>
    <mergeCell ref="M27:P27"/>
    <mergeCell ref="Q27:W27"/>
    <mergeCell ref="X27:AD27"/>
    <mergeCell ref="A24:AD24"/>
    <mergeCell ref="A25:B25"/>
    <mergeCell ref="C25:H25"/>
    <mergeCell ref="I25:L25"/>
    <mergeCell ref="M25:P25"/>
    <mergeCell ref="Q25:W25"/>
    <mergeCell ref="X25:AD25"/>
    <mergeCell ref="A22:AD22"/>
    <mergeCell ref="A23:B23"/>
    <mergeCell ref="C23:H23"/>
    <mergeCell ref="I23:L23"/>
    <mergeCell ref="M23:P23"/>
    <mergeCell ref="Q23:W23"/>
    <mergeCell ref="X23:AD23"/>
    <mergeCell ref="A19:B19"/>
    <mergeCell ref="C19:AD19"/>
    <mergeCell ref="A20:AD20"/>
    <mergeCell ref="A21:B21"/>
    <mergeCell ref="C21:H21"/>
    <mergeCell ref="I21:L21"/>
    <mergeCell ref="M21:P21"/>
    <mergeCell ref="Q21:W21"/>
    <mergeCell ref="X21:AD21"/>
    <mergeCell ref="A16:AD16"/>
    <mergeCell ref="A17:B17"/>
    <mergeCell ref="C17:P17"/>
    <mergeCell ref="Q17:W17"/>
    <mergeCell ref="X17:AD17"/>
    <mergeCell ref="A18:AD18"/>
    <mergeCell ref="A15:B15"/>
    <mergeCell ref="C15:H15"/>
    <mergeCell ref="I15:L15"/>
    <mergeCell ref="M15:P15"/>
    <mergeCell ref="Q15:W15"/>
    <mergeCell ref="X15:AD15"/>
    <mergeCell ref="A6:AD6"/>
    <mergeCell ref="A7:X7"/>
    <mergeCell ref="Y7:AD14"/>
    <mergeCell ref="A8:X8"/>
    <mergeCell ref="A9:X9"/>
    <mergeCell ref="A10:X10"/>
    <mergeCell ref="A11:X11"/>
    <mergeCell ref="Q12:W12"/>
    <mergeCell ref="Q13:W13"/>
    <mergeCell ref="A14:X14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0"/>
  <sheetViews>
    <sheetView topLeftCell="A16" workbookViewId="0">
      <selection activeCell="C23" sqref="C23:E23"/>
    </sheetView>
  </sheetViews>
  <sheetFormatPr defaultColWidth="8.85546875" defaultRowHeight="12" x14ac:dyDescent="0.2"/>
  <cols>
    <col min="1" max="1" width="6.28515625" style="5" customWidth="1"/>
    <col min="2" max="2" width="19.140625" style="5" customWidth="1"/>
    <col min="3" max="3" width="18.28515625" style="5" customWidth="1"/>
    <col min="4" max="4" width="18.140625" style="5" customWidth="1"/>
    <col min="5" max="5" width="14.85546875" style="5" customWidth="1"/>
    <col min="6" max="6" width="16" style="5" customWidth="1"/>
    <col min="7" max="7" width="10.5703125" style="5" customWidth="1"/>
    <col min="8" max="8" width="17.85546875" style="5" customWidth="1"/>
    <col min="9" max="9" width="13.5703125" style="5" customWidth="1"/>
    <col min="10" max="10" width="14.7109375" style="5" customWidth="1"/>
    <col min="11" max="11" width="12.28515625" style="5" customWidth="1"/>
    <col min="12" max="16384" width="8.85546875" style="5"/>
  </cols>
  <sheetData>
    <row r="1" spans="1:12" x14ac:dyDescent="0.2">
      <c r="G1" s="1068" t="s">
        <v>1831</v>
      </c>
      <c r="H1" s="1068"/>
    </row>
    <row r="2" spans="1:12" x14ac:dyDescent="0.2">
      <c r="G2" s="1069" t="s">
        <v>1801</v>
      </c>
      <c r="H2" s="1069"/>
    </row>
    <row r="3" spans="1:12" ht="12.75" x14ac:dyDescent="0.2">
      <c r="G3" s="1069" t="s">
        <v>1818</v>
      </c>
      <c r="H3" s="1070"/>
    </row>
    <row r="4" spans="1:12" ht="12.75" customHeight="1" x14ac:dyDescent="0.2">
      <c r="G4" s="1068" t="s">
        <v>184</v>
      </c>
      <c r="H4" s="1068"/>
    </row>
    <row r="5" spans="1:12" x14ac:dyDescent="0.2">
      <c r="G5" s="1068" t="s">
        <v>1974</v>
      </c>
      <c r="H5" s="1068"/>
    </row>
    <row r="6" spans="1:12" x14ac:dyDescent="0.2">
      <c r="H6" s="339" t="s">
        <v>1819</v>
      </c>
    </row>
    <row r="7" spans="1:12" x14ac:dyDescent="0.2">
      <c r="C7" s="993" t="s">
        <v>328</v>
      </c>
      <c r="D7" s="993"/>
      <c r="E7" s="993"/>
      <c r="F7" s="993"/>
    </row>
    <row r="8" spans="1:12" ht="18" customHeight="1" x14ac:dyDescent="0.2">
      <c r="C8" s="993" t="s">
        <v>1832</v>
      </c>
      <c r="D8" s="993"/>
      <c r="E8" s="993"/>
      <c r="F8" s="993"/>
    </row>
    <row r="9" spans="1:12" ht="12.75" x14ac:dyDescent="0.2">
      <c r="C9" s="539"/>
      <c r="D9" s="540"/>
      <c r="E9" s="540"/>
      <c r="F9" s="540"/>
    </row>
    <row r="10" spans="1:12" ht="12.75" x14ac:dyDescent="0.2">
      <c r="A10" s="76" t="s">
        <v>186</v>
      </c>
      <c r="B10" s="76" t="s">
        <v>3</v>
      </c>
      <c r="C10" s="1071">
        <f>Декларация!D5</f>
        <v>0</v>
      </c>
      <c r="D10" s="1071"/>
      <c r="E10" s="1071"/>
      <c r="F10" s="540"/>
    </row>
    <row r="11" spans="1:12" x14ac:dyDescent="0.2">
      <c r="A11" s="76" t="s">
        <v>187</v>
      </c>
      <c r="B11" s="76" t="s">
        <v>188</v>
      </c>
      <c r="C11" s="77"/>
      <c r="D11" s="1072">
        <f>Декларация!G9</f>
        <v>0</v>
      </c>
      <c r="E11" s="1072"/>
      <c r="F11" s="1072"/>
      <c r="G11" s="1072"/>
      <c r="H11" s="1072"/>
    </row>
    <row r="12" spans="1:12" ht="12.75" x14ac:dyDescent="0.2">
      <c r="A12" s="76" t="s">
        <v>189</v>
      </c>
      <c r="B12" s="76" t="s">
        <v>190</v>
      </c>
      <c r="C12" s="84">
        <f>Декларация!G7</f>
        <v>0</v>
      </c>
      <c r="D12" s="77"/>
      <c r="E12" s="77"/>
      <c r="F12" s="540"/>
    </row>
    <row r="13" spans="1:12" x14ac:dyDescent="0.2">
      <c r="A13" s="76"/>
      <c r="B13" s="76"/>
      <c r="C13" s="84"/>
    </row>
    <row r="14" spans="1:12" ht="28.9" customHeight="1" x14ac:dyDescent="0.2">
      <c r="A14" s="76"/>
      <c r="B14" s="76"/>
      <c r="C14" s="1073" t="s">
        <v>1833</v>
      </c>
      <c r="D14" s="1074"/>
      <c r="E14" s="1074"/>
      <c r="F14" s="1074"/>
    </row>
    <row r="15" spans="1:12" x14ac:dyDescent="0.2">
      <c r="H15" s="120" t="s">
        <v>232</v>
      </c>
    </row>
    <row r="16" spans="1:12" ht="66.75" customHeight="1" x14ac:dyDescent="0.2">
      <c r="A16" s="102" t="s">
        <v>473</v>
      </c>
      <c r="B16" s="163" t="s">
        <v>355</v>
      </c>
      <c r="C16" s="163" t="s">
        <v>373</v>
      </c>
      <c r="D16" s="163" t="s">
        <v>1834</v>
      </c>
      <c r="E16" s="163" t="s">
        <v>1835</v>
      </c>
      <c r="F16" s="163" t="s">
        <v>1836</v>
      </c>
      <c r="G16" s="163" t="s">
        <v>1837</v>
      </c>
      <c r="H16" s="538" t="s">
        <v>1838</v>
      </c>
      <c r="I16" s="541" t="s">
        <v>1839</v>
      </c>
      <c r="J16" s="541" t="s">
        <v>1840</v>
      </c>
      <c r="K16" s="541" t="s">
        <v>1841</v>
      </c>
      <c r="L16" s="542"/>
    </row>
    <row r="17" spans="1:11" s="90" customFormat="1" x14ac:dyDescent="0.2">
      <c r="A17" s="158">
        <v>1</v>
      </c>
      <c r="B17" s="158">
        <v>2</v>
      </c>
      <c r="C17" s="158">
        <v>3</v>
      </c>
      <c r="D17" s="158">
        <v>4</v>
      </c>
      <c r="E17" s="158">
        <v>5</v>
      </c>
      <c r="F17" s="158">
        <v>6</v>
      </c>
      <c r="G17" s="158">
        <v>7</v>
      </c>
      <c r="H17" s="179">
        <v>8</v>
      </c>
      <c r="I17" s="543">
        <v>9</v>
      </c>
      <c r="J17" s="543">
        <v>10</v>
      </c>
      <c r="K17" s="543">
        <v>11</v>
      </c>
    </row>
    <row r="18" spans="1:11" x14ac:dyDescent="0.2">
      <c r="A18" s="102"/>
      <c r="B18" s="102"/>
      <c r="C18" s="102"/>
      <c r="D18" s="102"/>
      <c r="E18" s="102"/>
      <c r="F18" s="102"/>
      <c r="G18" s="102"/>
      <c r="H18" s="544"/>
      <c r="I18" s="342"/>
      <c r="J18" s="342"/>
      <c r="K18" s="342">
        <f>I18-J18</f>
        <v>0</v>
      </c>
    </row>
    <row r="19" spans="1:11" x14ac:dyDescent="0.2">
      <c r="A19" s="102"/>
      <c r="B19" s="102"/>
      <c r="C19" s="102"/>
      <c r="D19" s="102"/>
      <c r="E19" s="102"/>
      <c r="F19" s="115"/>
      <c r="G19" s="115"/>
      <c r="H19" s="545"/>
      <c r="I19" s="546"/>
      <c r="J19" s="546"/>
      <c r="K19" s="342">
        <f>I19-J19</f>
        <v>0</v>
      </c>
    </row>
    <row r="20" spans="1:11" ht="30.75" customHeight="1" x14ac:dyDescent="0.2">
      <c r="A20" s="1075" t="s">
        <v>481</v>
      </c>
      <c r="B20" s="1075"/>
      <c r="C20" s="1075"/>
      <c r="D20" s="1075"/>
      <c r="E20" s="1076"/>
      <c r="F20" s="547"/>
      <c r="G20" s="548"/>
      <c r="H20" s="547"/>
      <c r="I20" s="547"/>
      <c r="J20" s="547"/>
      <c r="K20" s="549">
        <f>K18+K19</f>
        <v>0</v>
      </c>
    </row>
    <row r="23" spans="1:11" ht="12.75" x14ac:dyDescent="0.2">
      <c r="C23" s="1065" t="s">
        <v>1842</v>
      </c>
      <c r="D23" s="1066"/>
      <c r="E23" s="1066"/>
    </row>
    <row r="25" spans="1:11" x14ac:dyDescent="0.2">
      <c r="I25" s="120" t="s">
        <v>232</v>
      </c>
    </row>
    <row r="26" spans="1:11" ht="33.75" customHeight="1" x14ac:dyDescent="0.2">
      <c r="A26" s="550" t="s">
        <v>510</v>
      </c>
      <c r="B26" s="1067" t="s">
        <v>355</v>
      </c>
      <c r="C26" s="1067" t="s">
        <v>373</v>
      </c>
      <c r="D26" s="1067" t="s">
        <v>1843</v>
      </c>
      <c r="E26" s="1067" t="s">
        <v>1835</v>
      </c>
      <c r="F26" s="1067" t="s">
        <v>1844</v>
      </c>
      <c r="G26" s="1067" t="s">
        <v>1845</v>
      </c>
      <c r="H26" s="1067" t="s">
        <v>1846</v>
      </c>
      <c r="I26" s="1067" t="s">
        <v>1847</v>
      </c>
    </row>
    <row r="27" spans="1:11" ht="22.5" customHeight="1" x14ac:dyDescent="0.2">
      <c r="A27" s="550" t="s">
        <v>1848</v>
      </c>
      <c r="B27" s="1067"/>
      <c r="C27" s="1067"/>
      <c r="D27" s="1067"/>
      <c r="E27" s="1067"/>
      <c r="F27" s="1067"/>
      <c r="G27" s="1067"/>
      <c r="H27" s="1067"/>
      <c r="I27" s="1067"/>
    </row>
    <row r="28" spans="1:11" x14ac:dyDescent="0.2">
      <c r="A28" s="550">
        <v>1</v>
      </c>
      <c r="B28" s="550">
        <v>2</v>
      </c>
      <c r="C28" s="550">
        <v>3</v>
      </c>
      <c r="D28" s="550">
        <v>4</v>
      </c>
      <c r="E28" s="550">
        <v>5</v>
      </c>
      <c r="F28" s="550">
        <v>6</v>
      </c>
      <c r="G28" s="550">
        <v>7</v>
      </c>
      <c r="H28" s="550">
        <v>8</v>
      </c>
      <c r="I28" s="550">
        <v>9</v>
      </c>
    </row>
    <row r="29" spans="1:11" ht="26.45" customHeight="1" x14ac:dyDescent="0.2">
      <c r="A29" s="550"/>
      <c r="B29" s="550"/>
      <c r="C29" s="550"/>
      <c r="D29" s="550"/>
      <c r="E29" s="550"/>
      <c r="F29" s="550"/>
      <c r="G29" s="550"/>
      <c r="H29" s="550"/>
      <c r="I29" s="551">
        <f>G29-H29</f>
        <v>0</v>
      </c>
    </row>
    <row r="30" spans="1:11" ht="24" customHeight="1" x14ac:dyDescent="0.2">
      <c r="A30" s="552"/>
      <c r="B30" s="552"/>
      <c r="C30" s="552"/>
      <c r="D30" s="552"/>
      <c r="E30" s="552"/>
      <c r="F30" s="552"/>
      <c r="G30" s="552"/>
      <c r="H30" s="552"/>
      <c r="I30" s="553">
        <f>G30-H30</f>
        <v>0</v>
      </c>
    </row>
    <row r="31" spans="1:11" ht="32.25" customHeight="1" x14ac:dyDescent="0.2">
      <c r="A31" s="1077" t="s">
        <v>1849</v>
      </c>
      <c r="B31" s="1077"/>
      <c r="C31" s="1077"/>
      <c r="D31" s="1077"/>
      <c r="E31" s="1077"/>
      <c r="F31" s="1077"/>
      <c r="G31" s="552"/>
      <c r="H31" s="552"/>
      <c r="I31" s="554">
        <f>I29+I30</f>
        <v>0</v>
      </c>
    </row>
    <row r="35" spans="1:5" x14ac:dyDescent="0.2">
      <c r="A35" s="1078" t="s">
        <v>482</v>
      </c>
      <c r="B35" s="1078"/>
      <c r="C35" s="1078"/>
      <c r="D35" s="1078"/>
      <c r="E35" s="1078"/>
    </row>
    <row r="38" spans="1:5" x14ac:dyDescent="0.2">
      <c r="A38" s="1078" t="s">
        <v>483</v>
      </c>
      <c r="B38" s="1078"/>
      <c r="C38" s="1078"/>
      <c r="D38" s="1078"/>
      <c r="E38" s="1078"/>
    </row>
    <row r="41" spans="1:5" x14ac:dyDescent="0.2">
      <c r="A41" s="1078" t="s">
        <v>484</v>
      </c>
      <c r="B41" s="1078"/>
      <c r="C41" s="1078"/>
      <c r="D41" s="1078"/>
      <c r="E41" s="1078"/>
    </row>
    <row r="45" spans="1:5" x14ac:dyDescent="0.2">
      <c r="A45" s="1078" t="s">
        <v>485</v>
      </c>
      <c r="B45" s="1078"/>
      <c r="C45" s="1078"/>
    </row>
    <row r="47" spans="1:5" ht="44.25" customHeight="1" x14ac:dyDescent="0.2">
      <c r="A47" s="1079" t="s">
        <v>377</v>
      </c>
      <c r="B47" s="1081" t="s">
        <v>1850</v>
      </c>
      <c r="C47" s="1082"/>
      <c r="D47" s="1082"/>
      <c r="E47" s="1083"/>
    </row>
    <row r="48" spans="1:5" ht="38.25" customHeight="1" x14ac:dyDescent="0.2">
      <c r="A48" s="1080"/>
      <c r="B48" s="1084" t="s">
        <v>2040</v>
      </c>
      <c r="C48" s="1085"/>
      <c r="D48" s="1085"/>
      <c r="E48" s="1085"/>
    </row>
    <row r="49" spans="1:5" ht="29.25" customHeight="1" x14ac:dyDescent="0.2">
      <c r="A49" s="1080"/>
      <c r="B49" s="1084" t="s">
        <v>2041</v>
      </c>
      <c r="C49" s="1085"/>
      <c r="D49" s="1085"/>
      <c r="E49" s="1085"/>
    </row>
    <row r="50" spans="1:5" ht="168" customHeight="1" x14ac:dyDescent="0.2">
      <c r="A50" s="1080"/>
      <c r="B50" s="1084" t="s">
        <v>2042</v>
      </c>
      <c r="C50" s="1080"/>
      <c r="D50" s="1080"/>
      <c r="E50" s="1080"/>
    </row>
  </sheetData>
  <mergeCells count="30">
    <mergeCell ref="A45:C45"/>
    <mergeCell ref="A47:A50"/>
    <mergeCell ref="B47:E47"/>
    <mergeCell ref="B48:E48"/>
    <mergeCell ref="B49:E49"/>
    <mergeCell ref="B50:E50"/>
    <mergeCell ref="I26:I27"/>
    <mergeCell ref="A31:F31"/>
    <mergeCell ref="A35:E35"/>
    <mergeCell ref="A38:E38"/>
    <mergeCell ref="A41:E41"/>
    <mergeCell ref="B26:B27"/>
    <mergeCell ref="C26:C27"/>
    <mergeCell ref="D26:D27"/>
    <mergeCell ref="E26:E27"/>
    <mergeCell ref="F26:F27"/>
    <mergeCell ref="G26:G27"/>
    <mergeCell ref="C23:E23"/>
    <mergeCell ref="H26:H27"/>
    <mergeCell ref="G1:H1"/>
    <mergeCell ref="G2:H2"/>
    <mergeCell ref="G3:H3"/>
    <mergeCell ref="G4:H4"/>
    <mergeCell ref="G5:H5"/>
    <mergeCell ref="C7:F7"/>
    <mergeCell ref="C8:F8"/>
    <mergeCell ref="C10:E10"/>
    <mergeCell ref="D11:H11"/>
    <mergeCell ref="C14:F14"/>
    <mergeCell ref="A20:E20"/>
  </mergeCells>
  <pageMargins left="0.25" right="0.25" top="0.75" bottom="0.75" header="0.3" footer="0.3"/>
  <pageSetup paperSize="9" scale="62" fitToHeight="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5:AD22"/>
  <sheetViews>
    <sheetView zoomScale="88" zoomScaleNormal="88" workbookViewId="0">
      <selection activeCell="Z23" sqref="Z23"/>
    </sheetView>
  </sheetViews>
  <sheetFormatPr defaultColWidth="8.85546875" defaultRowHeight="12" x14ac:dyDescent="0.2"/>
  <cols>
    <col min="1" max="2" width="3.28515625" style="5" customWidth="1"/>
    <col min="3" max="3" width="6" style="5" customWidth="1"/>
    <col min="4" max="4" width="2.7109375" style="5" customWidth="1"/>
    <col min="5" max="5" width="3.28515625" style="5" customWidth="1"/>
    <col min="6" max="6" width="2.7109375" style="5" customWidth="1"/>
    <col min="7" max="7" width="3.28515625" style="5" customWidth="1"/>
    <col min="8" max="8" width="4.85546875" style="5" customWidth="1"/>
    <col min="9" max="11" width="3.28515625" style="5" customWidth="1"/>
    <col min="12" max="16" width="3.28515625" style="88" customWidth="1"/>
    <col min="17" max="18" width="3.28515625" style="5" customWidth="1"/>
    <col min="19" max="19" width="5.140625" style="5" customWidth="1"/>
    <col min="20" max="30" width="3.28515625" style="5" customWidth="1"/>
    <col min="31" max="16384" width="8.85546875" style="5"/>
  </cols>
  <sheetData>
    <row r="5" spans="1:30" s="57" customFormat="1" ht="8.25" customHeight="1" x14ac:dyDescent="0.2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</row>
    <row r="6" spans="1:30" s="57" customFormat="1" ht="15.75" customHeight="1" x14ac:dyDescent="0.2">
      <c r="A6" s="994" t="s">
        <v>328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994"/>
      <c r="AA6" s="994"/>
      <c r="AB6" s="994"/>
      <c r="AC6" s="994"/>
      <c r="AD6" s="994"/>
    </row>
    <row r="7" spans="1:30" s="57" customFormat="1" ht="12.75" customHeight="1" x14ac:dyDescent="0.2">
      <c r="A7" s="994" t="s">
        <v>375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  <c r="AA7" s="994"/>
      <c r="AB7" s="994"/>
      <c r="AC7" s="994"/>
      <c r="AD7" s="994"/>
    </row>
    <row r="8" spans="1:30" s="57" customFormat="1" ht="12.75" customHeight="1" x14ac:dyDescent="0.2">
      <c r="A8" s="994">
        <f>Декларация!G9</f>
        <v>0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  <c r="U8" s="994"/>
      <c r="V8" s="994"/>
      <c r="W8" s="994"/>
      <c r="X8" s="994"/>
      <c r="Y8" s="994"/>
      <c r="Z8" s="994"/>
      <c r="AA8" s="994"/>
      <c r="AB8" s="994"/>
      <c r="AC8" s="994"/>
      <c r="AD8" s="994"/>
    </row>
    <row r="9" spans="1:30" s="57" customFormat="1" ht="12.75" customHeight="1" x14ac:dyDescent="0.2">
      <c r="A9" s="1020">
        <f>Декларация!D5</f>
        <v>0</v>
      </c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0"/>
      <c r="Z9" s="1020"/>
      <c r="AA9" s="1020"/>
      <c r="AB9" s="1020"/>
      <c r="AC9" s="1020"/>
      <c r="AD9" s="1020"/>
    </row>
    <row r="10" spans="1:30" s="57" customFormat="1" ht="12.75" customHeight="1" x14ac:dyDescent="0.2">
      <c r="A10" s="994">
        <f>Декларация!G7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  <c r="T10" s="994"/>
      <c r="U10" s="994"/>
      <c r="V10" s="994"/>
      <c r="W10" s="994"/>
      <c r="X10" s="994"/>
      <c r="Y10" s="994"/>
      <c r="Z10" s="994"/>
      <c r="AA10" s="994"/>
      <c r="AB10" s="994"/>
      <c r="AC10" s="994"/>
      <c r="AD10" s="994"/>
    </row>
    <row r="11" spans="1:30" s="57" customFormat="1" ht="8.25" customHeight="1" x14ac:dyDescent="0.2">
      <c r="A11" s="1017"/>
      <c r="B11" s="1017"/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  <c r="Y11" s="1017"/>
      <c r="Z11" s="1017"/>
      <c r="AA11" s="1017"/>
      <c r="AB11" s="1017"/>
      <c r="AC11" s="1017"/>
      <c r="AD11" s="1017"/>
    </row>
    <row r="12" spans="1:30" s="172" customFormat="1" ht="72.75" customHeight="1" x14ac:dyDescent="0.2">
      <c r="A12" s="1091" t="s">
        <v>233</v>
      </c>
      <c r="B12" s="1091"/>
      <c r="C12" s="1060" t="s">
        <v>375</v>
      </c>
      <c r="D12" s="1060"/>
      <c r="E12" s="1060"/>
      <c r="F12" s="1060"/>
      <c r="G12" s="1060"/>
      <c r="H12" s="1060"/>
      <c r="I12" s="1060"/>
      <c r="J12" s="1060"/>
      <c r="K12" s="1060"/>
      <c r="L12" s="1092" t="s">
        <v>329</v>
      </c>
      <c r="M12" s="1092"/>
      <c r="N12" s="1092"/>
      <c r="O12" s="1092"/>
      <c r="P12" s="1092"/>
      <c r="Q12" s="1091" t="s">
        <v>376</v>
      </c>
      <c r="R12" s="1091"/>
      <c r="S12" s="1091"/>
      <c r="T12" s="1091"/>
      <c r="U12" s="1091"/>
      <c r="V12" s="1091"/>
      <c r="W12" s="1091"/>
      <c r="X12" s="1091" t="s">
        <v>377</v>
      </c>
      <c r="Y12" s="1091"/>
      <c r="Z12" s="1091"/>
      <c r="AA12" s="1091"/>
      <c r="AB12" s="1091"/>
      <c r="AC12" s="1091"/>
      <c r="AD12" s="1091"/>
    </row>
    <row r="13" spans="1:30" s="57" customFormat="1" ht="8.25" customHeight="1" x14ac:dyDescent="0.2">
      <c r="A13" s="1044"/>
      <c r="B13" s="1044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</row>
    <row r="14" spans="1:30" s="57" customFormat="1" ht="28.5" customHeight="1" x14ac:dyDescent="0.2">
      <c r="A14" s="1009">
        <v>1</v>
      </c>
      <c r="B14" s="1009"/>
      <c r="C14" s="1044" t="s">
        <v>2368</v>
      </c>
      <c r="D14" s="1044"/>
      <c r="E14" s="1044"/>
      <c r="F14" s="1044"/>
      <c r="G14" s="1044"/>
      <c r="H14" s="1044"/>
      <c r="I14" s="1044"/>
      <c r="J14" s="1044"/>
      <c r="K14" s="1044"/>
      <c r="L14" s="1088"/>
      <c r="M14" s="1088"/>
      <c r="N14" s="1088"/>
      <c r="O14" s="1088"/>
      <c r="P14" s="1088"/>
      <c r="Q14" s="1089">
        <f>IF(L14&gt;L16,L14-L16,0)</f>
        <v>0</v>
      </c>
      <c r="R14" s="1089"/>
      <c r="S14" s="1089"/>
      <c r="T14" s="1089"/>
      <c r="U14" s="1089"/>
      <c r="V14" s="1089"/>
      <c r="W14" s="1089"/>
      <c r="X14" s="1090"/>
      <c r="Y14" s="1090"/>
      <c r="Z14" s="1090"/>
      <c r="AA14" s="1090"/>
      <c r="AB14" s="1090"/>
      <c r="AC14" s="1090"/>
      <c r="AD14" s="1090"/>
    </row>
    <row r="15" spans="1:30" s="57" customFormat="1" ht="8.25" customHeight="1" x14ac:dyDescent="0.2">
      <c r="A15" s="1044"/>
      <c r="B15" s="1044"/>
      <c r="C15" s="1044"/>
      <c r="D15" s="1044"/>
      <c r="E15" s="1044"/>
      <c r="F15" s="1044"/>
      <c r="G15" s="1044"/>
      <c r="H15" s="1044"/>
      <c r="I15" s="1044"/>
      <c r="J15" s="1044"/>
      <c r="K15" s="1044"/>
      <c r="L15" s="1044"/>
      <c r="M15" s="1044"/>
      <c r="N15" s="1044"/>
      <c r="O15" s="1044"/>
      <c r="P15" s="1044"/>
      <c r="Q15" s="1044"/>
      <c r="R15" s="1044"/>
      <c r="S15" s="1044"/>
      <c r="T15" s="1044"/>
      <c r="U15" s="1044"/>
      <c r="V15" s="1044"/>
      <c r="W15" s="1044"/>
      <c r="X15" s="1044"/>
      <c r="Y15" s="1044"/>
      <c r="Z15" s="1044"/>
      <c r="AA15" s="1044"/>
      <c r="AB15" s="1044"/>
      <c r="AC15" s="1044"/>
      <c r="AD15" s="1044"/>
    </row>
    <row r="16" spans="1:30" s="57" customFormat="1" ht="29.25" customHeight="1" x14ac:dyDescent="0.2">
      <c r="A16" s="1009">
        <v>2</v>
      </c>
      <c r="B16" s="1009"/>
      <c r="C16" s="1044" t="s">
        <v>2367</v>
      </c>
      <c r="D16" s="1044"/>
      <c r="E16" s="1044"/>
      <c r="F16" s="1044"/>
      <c r="G16" s="1044"/>
      <c r="H16" s="1044"/>
      <c r="I16" s="1044"/>
      <c r="J16" s="1044"/>
      <c r="K16" s="1044"/>
      <c r="L16" s="1088"/>
      <c r="M16" s="1088"/>
      <c r="N16" s="1088"/>
      <c r="O16" s="1088"/>
      <c r="P16" s="1088"/>
      <c r="Q16" s="1089">
        <f>IF(L16-L14&gt;0,L16-L14,0)</f>
        <v>0</v>
      </c>
      <c r="R16" s="1089"/>
      <c r="S16" s="1089"/>
      <c r="T16" s="1089"/>
      <c r="U16" s="1089"/>
      <c r="V16" s="1089"/>
      <c r="W16" s="1089"/>
      <c r="X16" s="1090"/>
      <c r="Y16" s="1090"/>
      <c r="Z16" s="1090"/>
      <c r="AA16" s="1090"/>
      <c r="AB16" s="1090"/>
      <c r="AC16" s="1090"/>
      <c r="AD16" s="1090"/>
    </row>
    <row r="17" spans="1:30" s="174" customFormat="1" ht="8.25" customHeight="1" x14ac:dyDescent="0.2">
      <c r="A17" s="1086"/>
      <c r="B17" s="1087"/>
      <c r="C17" s="1087"/>
      <c r="D17" s="1087"/>
      <c r="E17" s="1087"/>
      <c r="F17" s="1087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</row>
    <row r="20" spans="1:30" x14ac:dyDescent="0.2">
      <c r="A20" s="992" t="s">
        <v>180</v>
      </c>
      <c r="B20" s="992"/>
      <c r="C20" s="992"/>
      <c r="D20" s="1003"/>
      <c r="E20" s="1003"/>
      <c r="F20" s="1003"/>
      <c r="G20" s="1003"/>
      <c r="H20" s="1003"/>
      <c r="I20" s="403"/>
      <c r="J20" s="1004"/>
      <c r="K20" s="1004"/>
      <c r="L20" s="1004"/>
      <c r="M20" s="1004"/>
      <c r="N20" s="1004"/>
      <c r="O20" s="403"/>
      <c r="P20" s="1003"/>
      <c r="Q20" s="1003"/>
      <c r="R20" s="1003"/>
      <c r="S20" s="1003"/>
      <c r="T20" s="1003"/>
      <c r="U20" s="1003"/>
      <c r="V20" s="57"/>
    </row>
    <row r="21" spans="1:30" x14ac:dyDescent="0.2">
      <c r="A21" s="404"/>
      <c r="B21" s="404"/>
      <c r="C21" s="404"/>
      <c r="D21" s="1001" t="s">
        <v>181</v>
      </c>
      <c r="E21" s="1001"/>
      <c r="F21" s="1001"/>
      <c r="G21" s="1001"/>
      <c r="H21" s="1001"/>
      <c r="I21" s="1001"/>
      <c r="J21" s="1002" t="s">
        <v>182</v>
      </c>
      <c r="K21" s="1002"/>
      <c r="L21" s="1002"/>
      <c r="M21" s="1002"/>
      <c r="N21" s="1002"/>
      <c r="O21" s="73"/>
      <c r="P21" s="1021" t="s">
        <v>183</v>
      </c>
      <c r="Q21" s="1021"/>
      <c r="R21" s="1021"/>
      <c r="S21" s="1021"/>
      <c r="T21" s="1021"/>
      <c r="U21" s="1021"/>
      <c r="V21" s="57"/>
    </row>
    <row r="22" spans="1:30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</sheetData>
  <sheetProtection selectLockedCells="1" selectUnlockedCells="1"/>
  <mergeCells count="32">
    <mergeCell ref="A20:C20"/>
    <mergeCell ref="D20:H20"/>
    <mergeCell ref="J20:N20"/>
    <mergeCell ref="P20:U20"/>
    <mergeCell ref="D21:I21"/>
    <mergeCell ref="J21:N21"/>
    <mergeCell ref="P21:U21"/>
    <mergeCell ref="A5:AD5"/>
    <mergeCell ref="A6:AD6"/>
    <mergeCell ref="A7:AD7"/>
    <mergeCell ref="A8:AD8"/>
    <mergeCell ref="A9:AD9"/>
    <mergeCell ref="A10:AD10"/>
    <mergeCell ref="A11:AD11"/>
    <mergeCell ref="A12:B12"/>
    <mergeCell ref="C12:K12"/>
    <mergeCell ref="L12:P12"/>
    <mergeCell ref="Q12:W12"/>
    <mergeCell ref="X12:AD12"/>
    <mergeCell ref="A13:AD13"/>
    <mergeCell ref="A14:B14"/>
    <mergeCell ref="C14:K14"/>
    <mergeCell ref="L14:P14"/>
    <mergeCell ref="Q14:W14"/>
    <mergeCell ref="X14:AD14"/>
    <mergeCell ref="A17:AD17"/>
    <mergeCell ref="A15:AD15"/>
    <mergeCell ref="A16:B16"/>
    <mergeCell ref="C16:K16"/>
    <mergeCell ref="L16:P16"/>
    <mergeCell ref="Q16:W16"/>
    <mergeCell ref="X16:AD16"/>
  </mergeCells>
  <pageMargins left="0.47013888888888888" right="0.2" top="1" bottom="1" header="0.51180555555555551" footer="0.51180555555555551"/>
  <pageSetup paperSize="9" scale="95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5:AD35"/>
  <sheetViews>
    <sheetView topLeftCell="A5" zoomScale="88" zoomScaleNormal="88" workbookViewId="0">
      <selection activeCell="S31" sqref="S31"/>
    </sheetView>
  </sheetViews>
  <sheetFormatPr defaultRowHeight="12" x14ac:dyDescent="0.2"/>
  <cols>
    <col min="1" max="1" width="3.140625" style="57" customWidth="1"/>
    <col min="2" max="2" width="2.85546875" style="57" customWidth="1"/>
    <col min="3" max="3" width="6.5703125" style="57" customWidth="1"/>
    <col min="4" max="4" width="2.140625" style="57" customWidth="1"/>
    <col min="5" max="5" width="2.85546875" style="57" customWidth="1"/>
    <col min="6" max="6" width="2.7109375" style="57" customWidth="1"/>
    <col min="7" max="7" width="7.85546875" style="57" customWidth="1"/>
    <col min="8" max="8" width="2.85546875" style="57" customWidth="1"/>
    <col min="9" max="9" width="3.140625" style="57" customWidth="1"/>
    <col min="10" max="10" width="2.5703125" style="57" customWidth="1"/>
    <col min="11" max="11" width="2.42578125" style="57" customWidth="1"/>
    <col min="12" max="12" width="7.42578125" style="57" customWidth="1"/>
    <col min="13" max="15" width="4.140625" style="176" customWidth="1"/>
    <col min="16" max="16" width="4.5703125" style="176" customWidth="1"/>
    <col min="17" max="17" width="2.7109375" style="57" customWidth="1"/>
    <col min="18" max="18" width="2.28515625" style="57" customWidth="1"/>
    <col min="19" max="19" width="2.7109375" style="57" customWidth="1"/>
    <col min="20" max="20" width="6" style="57" customWidth="1"/>
    <col min="21" max="21" width="2.140625" style="57" customWidth="1"/>
    <col min="22" max="22" width="2.5703125" style="57" customWidth="1"/>
    <col min="23" max="23" width="2" style="57" customWidth="1"/>
    <col min="24" max="24" width="3.28515625" style="57" customWidth="1"/>
    <col min="25" max="25" width="1.7109375" style="57" customWidth="1"/>
    <col min="26" max="26" width="2.85546875" style="57" customWidth="1"/>
    <col min="27" max="27" width="2.5703125" style="57" customWidth="1"/>
    <col min="28" max="28" width="1.7109375" style="57" customWidth="1"/>
    <col min="29" max="29" width="2.28515625" style="57" customWidth="1"/>
    <col min="30" max="30" width="2.140625" style="57" customWidth="1"/>
    <col min="31" max="16384" width="9.140625" style="57"/>
  </cols>
  <sheetData>
    <row r="5" spans="1:30" ht="8.25" customHeight="1" x14ac:dyDescent="0.2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</row>
    <row r="6" spans="1:30" ht="15.75" customHeight="1" x14ac:dyDescent="0.2">
      <c r="A6" s="994" t="s">
        <v>328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994"/>
      <c r="AA6" s="994"/>
      <c r="AB6" s="994"/>
      <c r="AC6" s="994"/>
      <c r="AD6" s="994"/>
    </row>
    <row r="7" spans="1:30" ht="12.75" customHeight="1" x14ac:dyDescent="0.2">
      <c r="A7" s="994" t="s">
        <v>378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  <c r="AA7" s="994"/>
      <c r="AB7" s="994"/>
      <c r="AC7" s="994"/>
      <c r="AD7" s="994"/>
    </row>
    <row r="8" spans="1:30" ht="12.75" customHeight="1" x14ac:dyDescent="0.2">
      <c r="A8" s="994">
        <f>Декларация!G9</f>
        <v>0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  <c r="U8" s="994"/>
      <c r="V8" s="994"/>
      <c r="W8" s="994"/>
      <c r="X8" s="994"/>
      <c r="Y8" s="994"/>
      <c r="Z8" s="994"/>
      <c r="AA8" s="994"/>
      <c r="AB8" s="994"/>
      <c r="AC8" s="994"/>
      <c r="AD8" s="994"/>
    </row>
    <row r="9" spans="1:30" ht="12.75" customHeight="1" x14ac:dyDescent="0.2">
      <c r="A9" s="1020">
        <f>Декларация!D5</f>
        <v>0</v>
      </c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0"/>
      <c r="Z9" s="1020"/>
      <c r="AA9" s="1020"/>
      <c r="AB9" s="1020"/>
      <c r="AC9" s="1020"/>
      <c r="AD9" s="1020"/>
    </row>
    <row r="10" spans="1:30" ht="12.75" customHeight="1" x14ac:dyDescent="0.2">
      <c r="A10" s="994">
        <f>Декларация!G7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  <c r="T10" s="994"/>
      <c r="U10" s="994"/>
      <c r="V10" s="994"/>
      <c r="W10" s="994"/>
      <c r="X10" s="994"/>
      <c r="Y10" s="994"/>
      <c r="Z10" s="994"/>
      <c r="AA10" s="994"/>
      <c r="AB10" s="994"/>
      <c r="AC10" s="994"/>
      <c r="AD10" s="994"/>
    </row>
    <row r="11" spans="1:30" ht="8.25" customHeight="1" x14ac:dyDescent="0.2">
      <c r="A11" s="1017"/>
      <c r="B11" s="1017"/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  <c r="Y11" s="1017"/>
      <c r="Z11" s="1017"/>
      <c r="AA11" s="1017"/>
      <c r="AB11" s="1017"/>
      <c r="AC11" s="1017"/>
      <c r="AD11" s="1017"/>
    </row>
    <row r="12" spans="1:30" s="172" customFormat="1" ht="36.75" customHeight="1" x14ac:dyDescent="0.2">
      <c r="A12" s="1091" t="s">
        <v>233</v>
      </c>
      <c r="B12" s="1091"/>
      <c r="C12" s="1091" t="s">
        <v>379</v>
      </c>
      <c r="D12" s="1091"/>
      <c r="E12" s="1091"/>
      <c r="F12" s="1091"/>
      <c r="G12" s="1091"/>
      <c r="H12" s="1091"/>
      <c r="I12" s="1091" t="s">
        <v>380</v>
      </c>
      <c r="J12" s="1091"/>
      <c r="K12" s="1091"/>
      <c r="L12" s="1091"/>
      <c r="M12" s="1064" t="s">
        <v>381</v>
      </c>
      <c r="N12" s="1064"/>
      <c r="O12" s="1064"/>
      <c r="P12" s="1064"/>
      <c r="Q12" s="1091" t="s">
        <v>382</v>
      </c>
      <c r="R12" s="1091"/>
      <c r="S12" s="1091"/>
      <c r="T12" s="1091"/>
      <c r="U12" s="1091"/>
      <c r="V12" s="1091"/>
      <c r="W12" s="1091"/>
      <c r="X12" s="1091" t="s">
        <v>383</v>
      </c>
      <c r="Y12" s="1091"/>
      <c r="Z12" s="1091"/>
      <c r="AA12" s="1091"/>
      <c r="AB12" s="1091"/>
      <c r="AC12" s="1091"/>
      <c r="AD12" s="1091"/>
    </row>
    <row r="13" spans="1:30" ht="8.25" customHeight="1" x14ac:dyDescent="0.2">
      <c r="A13" s="1044"/>
      <c r="B13" s="1044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</row>
    <row r="14" spans="1:30" s="165" customFormat="1" ht="22.15" customHeight="1" x14ac:dyDescent="0.2">
      <c r="A14" s="1013"/>
      <c r="B14" s="1013"/>
      <c r="C14" s="1014" t="s">
        <v>330</v>
      </c>
      <c r="D14" s="1014"/>
      <c r="E14" s="1014"/>
      <c r="F14" s="1014"/>
      <c r="G14" s="1014"/>
      <c r="H14" s="1014"/>
      <c r="I14" s="1014"/>
      <c r="J14" s="1014"/>
      <c r="K14" s="1014"/>
      <c r="L14" s="1014"/>
      <c r="M14" s="1014"/>
      <c r="N14" s="1014"/>
      <c r="O14" s="1014"/>
      <c r="P14" s="1014"/>
      <c r="Q14" s="1015">
        <f>Q18+Q20+Q22+Q24+Q28+Q30</f>
        <v>0</v>
      </c>
      <c r="R14" s="1015"/>
      <c r="S14" s="1015"/>
      <c r="T14" s="1015"/>
      <c r="U14" s="1015"/>
      <c r="V14" s="1015"/>
      <c r="W14" s="1015"/>
      <c r="X14" s="1015"/>
      <c r="Y14" s="1015"/>
      <c r="Z14" s="1015"/>
      <c r="AA14" s="1015"/>
      <c r="AB14" s="1015"/>
      <c r="AC14" s="1015"/>
      <c r="AD14" s="1015"/>
    </row>
    <row r="15" spans="1:30" ht="8.25" customHeight="1" x14ac:dyDescent="0.2">
      <c r="A15" s="1044"/>
      <c r="B15" s="1044"/>
      <c r="C15" s="1044"/>
      <c r="D15" s="1044"/>
      <c r="E15" s="1044"/>
      <c r="F15" s="1044"/>
      <c r="G15" s="1044"/>
      <c r="H15" s="1044"/>
      <c r="I15" s="1044"/>
      <c r="J15" s="1044"/>
      <c r="K15" s="1044"/>
      <c r="L15" s="1044"/>
      <c r="M15" s="1044"/>
      <c r="N15" s="1044"/>
      <c r="O15" s="1044"/>
      <c r="P15" s="1044"/>
      <c r="Q15" s="1044"/>
      <c r="R15" s="1044"/>
      <c r="S15" s="1044"/>
      <c r="T15" s="1044"/>
      <c r="U15" s="1044"/>
      <c r="V15" s="1044"/>
      <c r="W15" s="1044"/>
      <c r="X15" s="1044"/>
      <c r="Y15" s="1044"/>
      <c r="Z15" s="1044"/>
      <c r="AA15" s="1044"/>
      <c r="AB15" s="1044"/>
      <c r="AC15" s="1044"/>
      <c r="AD15" s="1044"/>
    </row>
    <row r="16" spans="1:30" ht="12" customHeight="1" x14ac:dyDescent="0.2">
      <c r="A16" s="1009"/>
      <c r="B16" s="1009"/>
      <c r="C16" s="1010" t="s">
        <v>331</v>
      </c>
      <c r="D16" s="1010"/>
      <c r="E16" s="1010"/>
      <c r="F16" s="1010"/>
      <c r="G16" s="1010"/>
      <c r="H16" s="1010"/>
      <c r="I16" s="1010"/>
      <c r="J16" s="1010"/>
      <c r="K16" s="1010"/>
      <c r="L16" s="1010"/>
      <c r="M16" s="1010"/>
      <c r="N16" s="1010"/>
      <c r="O16" s="1010"/>
      <c r="P16" s="1010"/>
      <c r="Q16" s="1010"/>
      <c r="R16" s="1010"/>
      <c r="S16" s="1010"/>
      <c r="T16" s="1010"/>
      <c r="U16" s="1010"/>
      <c r="V16" s="1010"/>
      <c r="W16" s="1010"/>
      <c r="X16" s="1010"/>
      <c r="Y16" s="1010"/>
      <c r="Z16" s="1010"/>
      <c r="AA16" s="1010"/>
      <c r="AB16" s="1010"/>
      <c r="AC16" s="1010"/>
      <c r="AD16" s="1010"/>
    </row>
    <row r="17" spans="1:30" ht="8.25" customHeight="1" x14ac:dyDescent="0.2">
      <c r="A17" s="1044"/>
      <c r="B17" s="1044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</row>
    <row r="18" spans="1:30" ht="50.25" customHeight="1" x14ac:dyDescent="0.2">
      <c r="A18" s="1009">
        <v>1</v>
      </c>
      <c r="B18" s="1009"/>
      <c r="C18" s="1010"/>
      <c r="D18" s="1010"/>
      <c r="E18" s="1010"/>
      <c r="F18" s="1010"/>
      <c r="G18" s="1010"/>
      <c r="H18" s="1010"/>
      <c r="I18" s="1093"/>
      <c r="J18" s="1093"/>
      <c r="K18" s="1093"/>
      <c r="L18" s="1093"/>
      <c r="M18" s="1094" t="s">
        <v>1828</v>
      </c>
      <c r="N18" s="1094"/>
      <c r="O18" s="1094"/>
      <c r="P18" s="1094"/>
      <c r="Q18" s="1012"/>
      <c r="R18" s="1012"/>
      <c r="S18" s="1012"/>
      <c r="T18" s="1012"/>
      <c r="U18" s="1012"/>
      <c r="V18" s="1012"/>
      <c r="W18" s="1012"/>
      <c r="X18" s="1012"/>
      <c r="Y18" s="1012"/>
      <c r="Z18" s="1012"/>
      <c r="AA18" s="1012"/>
      <c r="AB18" s="1012"/>
      <c r="AC18" s="1012"/>
      <c r="AD18" s="1012"/>
    </row>
    <row r="19" spans="1:30" ht="8.25" customHeight="1" x14ac:dyDescent="0.2">
      <c r="A19" s="1044"/>
      <c r="B19" s="1044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</row>
    <row r="20" spans="1:30" ht="35.450000000000003" customHeight="1" x14ac:dyDescent="0.2">
      <c r="A20" s="1009">
        <v>2</v>
      </c>
      <c r="B20" s="1009"/>
      <c r="C20" s="1010"/>
      <c r="D20" s="1010"/>
      <c r="E20" s="1010"/>
      <c r="F20" s="1010"/>
      <c r="G20" s="1010"/>
      <c r="H20" s="1010"/>
      <c r="I20" s="1093"/>
      <c r="J20" s="1093"/>
      <c r="K20" s="1093"/>
      <c r="L20" s="1093"/>
      <c r="M20" s="1095" t="s">
        <v>384</v>
      </c>
      <c r="N20" s="1095"/>
      <c r="O20" s="1095"/>
      <c r="P20" s="1095"/>
      <c r="Q20" s="1012"/>
      <c r="R20" s="1012"/>
      <c r="S20" s="1012"/>
      <c r="T20" s="1012"/>
      <c r="U20" s="1012"/>
      <c r="V20" s="1012"/>
      <c r="W20" s="1012"/>
      <c r="X20" s="1012"/>
      <c r="Y20" s="1012"/>
      <c r="Z20" s="1012"/>
      <c r="AA20" s="1012"/>
      <c r="AB20" s="1012"/>
      <c r="AC20" s="1012"/>
      <c r="AD20" s="1012"/>
    </row>
    <row r="21" spans="1:30" ht="8.25" customHeight="1" x14ac:dyDescent="0.2">
      <c r="A21" s="1044"/>
      <c r="B21" s="1044"/>
      <c r="C21" s="1044"/>
      <c r="D21" s="1044"/>
      <c r="E21" s="1044"/>
      <c r="F21" s="1044"/>
      <c r="G21" s="1044"/>
      <c r="H21" s="1044"/>
      <c r="I21" s="1044"/>
      <c r="J21" s="1044"/>
      <c r="K21" s="1044"/>
      <c r="L21" s="1044"/>
      <c r="M21" s="1044"/>
      <c r="N21" s="1044"/>
      <c r="O21" s="1044"/>
      <c r="P21" s="1044"/>
      <c r="Q21" s="1044"/>
      <c r="R21" s="1044"/>
      <c r="S21" s="1044"/>
      <c r="T21" s="1044"/>
      <c r="U21" s="1044"/>
      <c r="V21" s="1044"/>
      <c r="W21" s="1044"/>
      <c r="X21" s="1044"/>
      <c r="Y21" s="1044"/>
      <c r="Z21" s="1044"/>
      <c r="AA21" s="1044"/>
      <c r="AB21" s="1044"/>
      <c r="AC21" s="1044"/>
      <c r="AD21" s="1044"/>
    </row>
    <row r="22" spans="1:30" ht="53.25" customHeight="1" x14ac:dyDescent="0.2">
      <c r="A22" s="1009">
        <v>3</v>
      </c>
      <c r="B22" s="1009"/>
      <c r="C22" s="1010"/>
      <c r="D22" s="1010"/>
      <c r="E22" s="1010"/>
      <c r="F22" s="1010"/>
      <c r="G22" s="1010"/>
      <c r="H22" s="1010"/>
      <c r="I22" s="1093"/>
      <c r="J22" s="1093"/>
      <c r="K22" s="1093"/>
      <c r="L22" s="1093"/>
      <c r="M22" s="1095" t="s">
        <v>385</v>
      </c>
      <c r="N22" s="1095"/>
      <c r="O22" s="1095"/>
      <c r="P22" s="1095"/>
      <c r="Q22" s="1012"/>
      <c r="R22" s="1012"/>
      <c r="S22" s="1012"/>
      <c r="T22" s="1012"/>
      <c r="U22" s="1012"/>
      <c r="V22" s="1012"/>
      <c r="W22" s="1012"/>
      <c r="X22" s="1012"/>
      <c r="Y22" s="1012"/>
      <c r="Z22" s="1012"/>
      <c r="AA22" s="1012"/>
      <c r="AB22" s="1012"/>
      <c r="AC22" s="1012"/>
      <c r="AD22" s="1012"/>
    </row>
    <row r="23" spans="1:30" ht="8.25" customHeight="1" x14ac:dyDescent="0.2">
      <c r="A23" s="1044"/>
      <c r="B23" s="1044"/>
      <c r="C23" s="1044"/>
      <c r="D23" s="104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4"/>
      <c r="T23" s="1044"/>
      <c r="U23" s="1044"/>
      <c r="V23" s="1044"/>
      <c r="W23" s="1044"/>
      <c r="X23" s="1044"/>
      <c r="Y23" s="1044"/>
      <c r="Z23" s="1044"/>
      <c r="AA23" s="1044"/>
      <c r="AB23" s="1044"/>
      <c r="AC23" s="1044"/>
      <c r="AD23" s="1044"/>
    </row>
    <row r="24" spans="1:30" ht="48" customHeight="1" x14ac:dyDescent="0.2">
      <c r="A24" s="1009">
        <v>4</v>
      </c>
      <c r="B24" s="1009"/>
      <c r="C24" s="1010"/>
      <c r="D24" s="1010"/>
      <c r="E24" s="1010"/>
      <c r="F24" s="1010"/>
      <c r="G24" s="1010"/>
      <c r="H24" s="1010"/>
      <c r="I24" s="1093"/>
      <c r="J24" s="1093"/>
      <c r="K24" s="1093"/>
      <c r="L24" s="1093"/>
      <c r="M24" s="1094" t="s">
        <v>1827</v>
      </c>
      <c r="N24" s="1094"/>
      <c r="O24" s="1094"/>
      <c r="P24" s="1094"/>
      <c r="Q24" s="1012"/>
      <c r="R24" s="1012"/>
      <c r="S24" s="1012"/>
      <c r="T24" s="1012"/>
      <c r="U24" s="1012"/>
      <c r="V24" s="1012"/>
      <c r="W24" s="1012"/>
      <c r="X24" s="1012"/>
      <c r="Y24" s="1012"/>
      <c r="Z24" s="1012"/>
      <c r="AA24" s="1012"/>
      <c r="AB24" s="1012"/>
      <c r="AC24" s="1012"/>
      <c r="AD24" s="1012"/>
    </row>
    <row r="25" spans="1:30" ht="8.25" customHeight="1" x14ac:dyDescent="0.2">
      <c r="A25" s="1009"/>
      <c r="B25" s="1009"/>
      <c r="C25" s="1009"/>
      <c r="D25" s="1009"/>
      <c r="E25" s="1009"/>
      <c r="F25" s="1009"/>
      <c r="G25" s="1009"/>
      <c r="H25" s="1009"/>
      <c r="I25" s="1009"/>
      <c r="J25" s="1009"/>
      <c r="K25" s="1009"/>
      <c r="L25" s="1009"/>
      <c r="M25" s="1009"/>
      <c r="N25" s="1009"/>
      <c r="O25" s="1009"/>
      <c r="P25" s="1009"/>
      <c r="Q25" s="1009"/>
      <c r="R25" s="1009"/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</row>
    <row r="26" spans="1:30" s="690" customFormat="1" ht="48" customHeight="1" x14ac:dyDescent="0.2">
      <c r="A26" s="1009">
        <v>5</v>
      </c>
      <c r="B26" s="1009"/>
      <c r="C26" s="1010"/>
      <c r="D26" s="1010"/>
      <c r="E26" s="1010"/>
      <c r="F26" s="1010"/>
      <c r="G26" s="1010"/>
      <c r="H26" s="1010"/>
      <c r="I26" s="1093"/>
      <c r="J26" s="1093"/>
      <c r="K26" s="1093"/>
      <c r="L26" s="1093"/>
      <c r="M26" s="1094" t="s">
        <v>367</v>
      </c>
      <c r="N26" s="1094"/>
      <c r="O26" s="1094"/>
      <c r="P26" s="1094"/>
      <c r="Q26" s="1012"/>
      <c r="R26" s="1012"/>
      <c r="S26" s="1012"/>
      <c r="T26" s="1012"/>
      <c r="U26" s="1012"/>
      <c r="V26" s="1012"/>
      <c r="W26" s="1012"/>
      <c r="X26" s="1012"/>
      <c r="Y26" s="1012"/>
      <c r="Z26" s="1012"/>
      <c r="AA26" s="1012"/>
      <c r="AB26" s="1012"/>
      <c r="AC26" s="1012"/>
      <c r="AD26" s="1012"/>
    </row>
    <row r="27" spans="1:30" s="690" customFormat="1" ht="8.25" customHeight="1" x14ac:dyDescent="0.2">
      <c r="A27" s="1009"/>
      <c r="B27" s="1009"/>
      <c r="C27" s="1009"/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  <c r="Q27" s="1009"/>
      <c r="R27" s="1009"/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  <c r="AC27" s="1009"/>
      <c r="AD27" s="1009"/>
    </row>
    <row r="28" spans="1:30" ht="57" customHeight="1" x14ac:dyDescent="0.2">
      <c r="A28" s="1009">
        <v>6</v>
      </c>
      <c r="B28" s="1009"/>
      <c r="C28" s="1010"/>
      <c r="D28" s="1010"/>
      <c r="E28" s="1010"/>
      <c r="F28" s="1010"/>
      <c r="G28" s="1010"/>
      <c r="H28" s="1010"/>
      <c r="I28" s="1093"/>
      <c r="J28" s="1093"/>
      <c r="K28" s="1093"/>
      <c r="L28" s="1093"/>
      <c r="M28" s="1094" t="s">
        <v>386</v>
      </c>
      <c r="N28" s="1094"/>
      <c r="O28" s="1094"/>
      <c r="P28" s="1094"/>
      <c r="Q28" s="1012"/>
      <c r="R28" s="1012"/>
      <c r="S28" s="1012"/>
      <c r="T28" s="1012"/>
      <c r="U28" s="1012"/>
      <c r="V28" s="1012"/>
      <c r="W28" s="1012"/>
      <c r="X28" s="1012"/>
      <c r="Y28" s="1012"/>
      <c r="Z28" s="1012"/>
      <c r="AA28" s="1012"/>
      <c r="AB28" s="1012"/>
      <c r="AC28" s="1012"/>
      <c r="AD28" s="1012"/>
    </row>
    <row r="29" spans="1:30" ht="8.25" customHeight="1" x14ac:dyDescent="0.2">
      <c r="A29" s="1009"/>
      <c r="B29" s="1009"/>
      <c r="C29" s="1009"/>
      <c r="D29" s="1009"/>
      <c r="E29" s="1009"/>
      <c r="F29" s="1009"/>
      <c r="G29" s="1009"/>
      <c r="H29" s="1009"/>
      <c r="I29" s="1009"/>
      <c r="J29" s="1009"/>
      <c r="K29" s="1009"/>
      <c r="L29" s="1009"/>
      <c r="M29" s="1009"/>
      <c r="N29" s="1009"/>
      <c r="O29" s="1009"/>
      <c r="P29" s="1009"/>
      <c r="Q29" s="1009"/>
      <c r="R29" s="1009"/>
      <c r="S29" s="1009"/>
      <c r="T29" s="1009"/>
      <c r="U29" s="1009"/>
      <c r="V29" s="1009"/>
      <c r="W29" s="1009"/>
      <c r="X29" s="1009"/>
      <c r="Y29" s="1009"/>
      <c r="Z29" s="1009"/>
      <c r="AA29" s="1009"/>
      <c r="AB29" s="1009"/>
      <c r="AC29" s="1009"/>
      <c r="AD29" s="1009"/>
    </row>
    <row r="30" spans="1:30" ht="18" customHeight="1" x14ac:dyDescent="0.2">
      <c r="A30" s="1009">
        <v>7</v>
      </c>
      <c r="B30" s="1009"/>
      <c r="C30" s="1010"/>
      <c r="D30" s="1010"/>
      <c r="E30" s="1010"/>
      <c r="F30" s="1010"/>
      <c r="G30" s="1010"/>
      <c r="H30" s="1010"/>
      <c r="I30" s="1093"/>
      <c r="J30" s="1093"/>
      <c r="K30" s="1093"/>
      <c r="L30" s="1093"/>
      <c r="M30" s="1094" t="s">
        <v>378</v>
      </c>
      <c r="N30" s="1094"/>
      <c r="O30" s="1094"/>
      <c r="P30" s="1094"/>
      <c r="Q30" s="1012"/>
      <c r="R30" s="1012"/>
      <c r="S30" s="1012"/>
      <c r="T30" s="1012"/>
      <c r="U30" s="1012"/>
      <c r="V30" s="1012"/>
      <c r="W30" s="1012"/>
      <c r="X30" s="1012"/>
      <c r="Y30" s="1012"/>
      <c r="Z30" s="1012"/>
      <c r="AA30" s="1012"/>
      <c r="AB30" s="1012"/>
      <c r="AC30" s="1012"/>
      <c r="AD30" s="1012"/>
    </row>
    <row r="33" spans="1:21" x14ac:dyDescent="0.2">
      <c r="A33" s="992" t="s">
        <v>180</v>
      </c>
      <c r="B33" s="992"/>
      <c r="C33" s="992"/>
      <c r="D33" s="1003"/>
      <c r="E33" s="1003"/>
      <c r="F33" s="1003"/>
      <c r="G33" s="1003"/>
      <c r="H33" s="1003"/>
      <c r="I33" s="403"/>
      <c r="J33" s="1004"/>
      <c r="K33" s="1004"/>
      <c r="L33" s="1004"/>
      <c r="M33" s="1004"/>
      <c r="N33" s="1004"/>
      <c r="O33" s="403"/>
      <c r="P33" s="1003"/>
      <c r="Q33" s="1003"/>
      <c r="R33" s="1003"/>
      <c r="S33" s="1003"/>
      <c r="T33" s="1003"/>
      <c r="U33" s="1003"/>
    </row>
    <row r="34" spans="1:21" x14ac:dyDescent="0.2">
      <c r="A34" s="404"/>
      <c r="B34" s="404"/>
      <c r="C34" s="404"/>
      <c r="D34" s="1001" t="s">
        <v>181</v>
      </c>
      <c r="E34" s="1001"/>
      <c r="F34" s="1001"/>
      <c r="G34" s="1001"/>
      <c r="H34" s="1001"/>
      <c r="I34" s="1001"/>
      <c r="J34" s="1002" t="s">
        <v>182</v>
      </c>
      <c r="K34" s="1002"/>
      <c r="L34" s="1002"/>
      <c r="M34" s="1002"/>
      <c r="N34" s="1002"/>
      <c r="O34" s="73"/>
      <c r="P34" s="1021" t="s">
        <v>183</v>
      </c>
      <c r="Q34" s="1021"/>
      <c r="R34" s="1021"/>
      <c r="S34" s="1021"/>
      <c r="T34" s="1021"/>
      <c r="U34" s="1021"/>
    </row>
    <row r="35" spans="1:21" x14ac:dyDescent="0.2">
      <c r="M35" s="57"/>
      <c r="N35" s="57"/>
      <c r="O35" s="57"/>
      <c r="P35" s="57"/>
    </row>
  </sheetData>
  <sheetProtection selectLockedCells="1" selectUnlockedCells="1"/>
  <mergeCells count="77">
    <mergeCell ref="J33:N33"/>
    <mergeCell ref="P33:U33"/>
    <mergeCell ref="A33:C33"/>
    <mergeCell ref="D33:H33"/>
    <mergeCell ref="D34:I34"/>
    <mergeCell ref="J34:N34"/>
    <mergeCell ref="P34:U34"/>
    <mergeCell ref="A5:AD5"/>
    <mergeCell ref="A6:AD6"/>
    <mergeCell ref="A7:AD7"/>
    <mergeCell ref="A8:AD8"/>
    <mergeCell ref="A9:AD9"/>
    <mergeCell ref="A10:AD10"/>
    <mergeCell ref="A11:AD11"/>
    <mergeCell ref="A12:B12"/>
    <mergeCell ref="C12:H12"/>
    <mergeCell ref="I12:L12"/>
    <mergeCell ref="M12:P12"/>
    <mergeCell ref="Q12:W12"/>
    <mergeCell ref="X12:AD12"/>
    <mergeCell ref="A13:AD13"/>
    <mergeCell ref="A14:B14"/>
    <mergeCell ref="C14:P14"/>
    <mergeCell ref="Q14:W14"/>
    <mergeCell ref="X14:AD14"/>
    <mergeCell ref="A15:AD15"/>
    <mergeCell ref="A19:AD19"/>
    <mergeCell ref="A16:B16"/>
    <mergeCell ref="C16:AD16"/>
    <mergeCell ref="A17:AD17"/>
    <mergeCell ref="A18:B18"/>
    <mergeCell ref="C18:H18"/>
    <mergeCell ref="I18:L18"/>
    <mergeCell ref="M18:P18"/>
    <mergeCell ref="Q18:W18"/>
    <mergeCell ref="X18:AD18"/>
    <mergeCell ref="X20:AD20"/>
    <mergeCell ref="A21:AD21"/>
    <mergeCell ref="A22:B22"/>
    <mergeCell ref="C22:H22"/>
    <mergeCell ref="I22:L22"/>
    <mergeCell ref="M22:P22"/>
    <mergeCell ref="Q22:W22"/>
    <mergeCell ref="X22:AD22"/>
    <mergeCell ref="A20:B20"/>
    <mergeCell ref="C20:H20"/>
    <mergeCell ref="I20:L20"/>
    <mergeCell ref="M20:P20"/>
    <mergeCell ref="Q20:W20"/>
    <mergeCell ref="A23:AD23"/>
    <mergeCell ref="A24:B24"/>
    <mergeCell ref="C24:H24"/>
    <mergeCell ref="I24:L24"/>
    <mergeCell ref="M24:P24"/>
    <mergeCell ref="Q24:W24"/>
    <mergeCell ref="X24:AD24"/>
    <mergeCell ref="A25:AD25"/>
    <mergeCell ref="A28:B28"/>
    <mergeCell ref="C28:H28"/>
    <mergeCell ref="I28:L28"/>
    <mergeCell ref="M28:P28"/>
    <mergeCell ref="Q28:W28"/>
    <mergeCell ref="X28:AD28"/>
    <mergeCell ref="A26:B26"/>
    <mergeCell ref="C26:H26"/>
    <mergeCell ref="I26:L26"/>
    <mergeCell ref="M26:P26"/>
    <mergeCell ref="Q26:W26"/>
    <mergeCell ref="X26:AD26"/>
    <mergeCell ref="A27:AD27"/>
    <mergeCell ref="A29:AD29"/>
    <mergeCell ref="A30:B30"/>
    <mergeCell ref="C30:H30"/>
    <mergeCell ref="I30:L30"/>
    <mergeCell ref="M30:P30"/>
    <mergeCell ref="Q30:W30"/>
    <mergeCell ref="X30:AD30"/>
  </mergeCells>
  <pageMargins left="0.95" right="0.79027777777777775" top="0.42986111111111114" bottom="1" header="0.51180555555555551" footer="0.51180555555555551"/>
  <pageSetup paperSize="9" scale="84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U77"/>
  <sheetViews>
    <sheetView zoomScale="88" zoomScaleNormal="88" workbookViewId="0">
      <selection activeCell="O62" sqref="O62"/>
    </sheetView>
  </sheetViews>
  <sheetFormatPr defaultRowHeight="12" x14ac:dyDescent="0.2"/>
  <cols>
    <col min="1" max="1" width="5.42578125" style="5" customWidth="1"/>
    <col min="2" max="2" width="2.85546875" style="5" customWidth="1"/>
    <col min="3" max="3" width="4.140625" style="5" customWidth="1"/>
    <col min="4" max="4" width="2.85546875" style="5" customWidth="1"/>
    <col min="5" max="5" width="3.7109375" style="5" customWidth="1"/>
    <col min="6" max="6" width="5.5703125" style="5" customWidth="1"/>
    <col min="7" max="8" width="13.5703125" style="5" customWidth="1"/>
    <col min="9" max="9" width="3.7109375" style="5" customWidth="1"/>
    <col min="10" max="11" width="15.42578125" style="5" customWidth="1"/>
    <col min="12" max="12" width="3" style="5" customWidth="1"/>
    <col min="13" max="13" width="8.85546875" style="5" customWidth="1"/>
    <col min="14" max="14" width="18.7109375" style="5" customWidth="1"/>
    <col min="15" max="16384" width="9.140625" style="5"/>
  </cols>
  <sheetData>
    <row r="7" spans="1:14" x14ac:dyDescent="0.2">
      <c r="A7" s="993" t="s">
        <v>328</v>
      </c>
      <c r="B7" s="993"/>
      <c r="C7" s="993"/>
      <c r="D7" s="993"/>
      <c r="E7" s="993"/>
      <c r="F7" s="993"/>
      <c r="G7" s="993"/>
      <c r="H7" s="993"/>
      <c r="I7" s="993"/>
      <c r="J7" s="993"/>
      <c r="K7" s="993"/>
      <c r="L7" s="993"/>
      <c r="M7" s="993"/>
      <c r="N7" s="993"/>
    </row>
    <row r="8" spans="1:14" ht="45" customHeight="1" x14ac:dyDescent="0.2">
      <c r="A8" s="1112" t="s">
        <v>2082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</row>
    <row r="9" spans="1:14" x14ac:dyDescent="0.2">
      <c r="A9" s="993">
        <f>Декларация!G9</f>
        <v>0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</row>
    <row r="10" spans="1:14" x14ac:dyDescent="0.2">
      <c r="A10" s="995">
        <f>Декларация!D5</f>
        <v>0</v>
      </c>
      <c r="B10" s="995"/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</row>
    <row r="11" spans="1:14" x14ac:dyDescent="0.2">
      <c r="A11" s="1111">
        <f>Декларация!G7</f>
        <v>0</v>
      </c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</row>
    <row r="12" spans="1:14" ht="12.75" thickBot="1" x14ac:dyDescent="0.25">
      <c r="A12" s="402"/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</row>
    <row r="13" spans="1:14" ht="26.25" customHeight="1" thickBot="1" x14ac:dyDescent="0.25">
      <c r="A13" s="357" t="s">
        <v>233</v>
      </c>
      <c r="B13" s="983" t="s">
        <v>2083</v>
      </c>
      <c r="C13" s="984"/>
      <c r="D13" s="984"/>
      <c r="E13" s="984"/>
      <c r="F13" s="985"/>
      <c r="G13" s="984" t="s">
        <v>387</v>
      </c>
      <c r="H13" s="984"/>
      <c r="I13" s="984"/>
      <c r="J13" s="984"/>
      <c r="K13" s="984"/>
      <c r="L13" s="984"/>
      <c r="M13" s="985"/>
      <c r="N13" s="627" t="s">
        <v>388</v>
      </c>
    </row>
    <row r="14" spans="1:14" ht="12.75" thickBot="1" x14ac:dyDescent="0.25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1114"/>
    </row>
    <row r="15" spans="1:14" ht="22.9" customHeight="1" thickBot="1" x14ac:dyDescent="0.25">
      <c r="A15" s="156"/>
      <c r="B15" s="1115" t="s">
        <v>330</v>
      </c>
      <c r="C15" s="1115"/>
      <c r="D15" s="1115"/>
      <c r="E15" s="1115"/>
      <c r="F15" s="1115"/>
      <c r="G15" s="1115"/>
      <c r="H15" s="1115"/>
      <c r="I15" s="1115"/>
      <c r="J15" s="1115"/>
      <c r="K15" s="1115"/>
      <c r="L15" s="1115"/>
      <c r="M15" s="1115"/>
      <c r="N15" s="178">
        <f>SUM(N17:N65)</f>
        <v>0</v>
      </c>
    </row>
    <row r="16" spans="1:14" ht="13.15" customHeight="1" x14ac:dyDescent="0.2">
      <c r="A16" s="48"/>
      <c r="B16" s="1113" t="s">
        <v>331</v>
      </c>
      <c r="C16" s="1113"/>
      <c r="D16" s="1113"/>
      <c r="E16" s="1113"/>
      <c r="F16" s="1113"/>
      <c r="G16" s="1113"/>
      <c r="H16" s="1113"/>
      <c r="I16" s="1113"/>
      <c r="J16" s="1113"/>
      <c r="K16" s="1113"/>
      <c r="L16" s="1113"/>
      <c r="M16" s="1113"/>
      <c r="N16" s="1113"/>
    </row>
    <row r="17" spans="1:14" ht="18.600000000000001" customHeight="1" x14ac:dyDescent="0.2">
      <c r="A17" s="158">
        <v>1</v>
      </c>
      <c r="B17" s="1099" t="s">
        <v>2084</v>
      </c>
      <c r="C17" s="1100"/>
      <c r="D17" s="1100"/>
      <c r="E17" s="1100"/>
      <c r="F17" s="1101"/>
      <c r="G17" s="1108" t="s">
        <v>1809</v>
      </c>
      <c r="H17" s="1109"/>
      <c r="I17" s="1109"/>
      <c r="J17" s="1109"/>
      <c r="K17" s="1109"/>
      <c r="L17" s="1109"/>
      <c r="M17" s="1110"/>
      <c r="N17" s="409"/>
    </row>
    <row r="18" spans="1:14" ht="4.9000000000000004" customHeight="1" x14ac:dyDescent="0.2">
      <c r="A18" s="179"/>
      <c r="B18" s="1100"/>
      <c r="C18" s="1100"/>
      <c r="D18" s="1100"/>
      <c r="E18" s="1100"/>
      <c r="F18" s="1100"/>
      <c r="G18" s="1100"/>
      <c r="H18" s="1100"/>
      <c r="I18" s="1100"/>
      <c r="J18" s="1100"/>
      <c r="K18" s="1100"/>
      <c r="L18" s="1100"/>
      <c r="M18" s="1100"/>
      <c r="N18" s="1100"/>
    </row>
    <row r="19" spans="1:14" ht="34.5" customHeight="1" x14ac:dyDescent="0.2">
      <c r="A19" s="158">
        <v>2</v>
      </c>
      <c r="B19" s="1099" t="s">
        <v>2085</v>
      </c>
      <c r="C19" s="1100"/>
      <c r="D19" s="1100"/>
      <c r="E19" s="1100"/>
      <c r="F19" s="1101"/>
      <c r="G19" s="1102" t="s">
        <v>2112</v>
      </c>
      <c r="H19" s="1103"/>
      <c r="I19" s="1103"/>
      <c r="J19" s="1103"/>
      <c r="K19" s="1103"/>
      <c r="L19" s="1103"/>
      <c r="M19" s="1104"/>
      <c r="N19" s="160"/>
    </row>
    <row r="20" spans="1:14" ht="6.6" customHeight="1" x14ac:dyDescent="0.2">
      <c r="A20" s="1099"/>
      <c r="B20" s="1099"/>
      <c r="C20" s="1099"/>
      <c r="D20" s="1099"/>
      <c r="E20" s="1099"/>
      <c r="F20" s="1099"/>
      <c r="G20" s="1099"/>
      <c r="H20" s="1099"/>
      <c r="I20" s="1099"/>
      <c r="J20" s="1099"/>
      <c r="K20" s="1099"/>
      <c r="L20" s="1099"/>
      <c r="M20" s="1099"/>
      <c r="N20" s="1099"/>
    </row>
    <row r="21" spans="1:14" ht="45" customHeight="1" x14ac:dyDescent="0.2">
      <c r="A21" s="48">
        <v>3</v>
      </c>
      <c r="B21" s="1099" t="s">
        <v>2086</v>
      </c>
      <c r="C21" s="1100"/>
      <c r="D21" s="1100"/>
      <c r="E21" s="1100"/>
      <c r="F21" s="1101"/>
      <c r="G21" s="1102" t="s">
        <v>2087</v>
      </c>
      <c r="H21" s="1103"/>
      <c r="I21" s="1103"/>
      <c r="J21" s="1103"/>
      <c r="K21" s="1103"/>
      <c r="L21" s="1103"/>
      <c r="M21" s="1104"/>
      <c r="N21" s="408"/>
    </row>
    <row r="22" spans="1:14" ht="5.45" customHeight="1" x14ac:dyDescent="0.2">
      <c r="A22" s="158"/>
      <c r="B22" s="1107"/>
      <c r="C22" s="1107"/>
      <c r="D22" s="1107"/>
      <c r="E22" s="1107"/>
      <c r="F22" s="1107"/>
      <c r="G22" s="1107"/>
      <c r="H22" s="1107"/>
      <c r="I22" s="1107"/>
      <c r="J22" s="1107"/>
      <c r="K22" s="1107"/>
      <c r="L22" s="1107"/>
      <c r="M22" s="1107"/>
      <c r="N22" s="160"/>
    </row>
    <row r="23" spans="1:14" ht="42.75" customHeight="1" x14ac:dyDescent="0.2">
      <c r="A23" s="158">
        <v>4</v>
      </c>
      <c r="B23" s="1099" t="s">
        <v>2088</v>
      </c>
      <c r="C23" s="1100"/>
      <c r="D23" s="1100"/>
      <c r="E23" s="1100"/>
      <c r="F23" s="1101"/>
      <c r="G23" s="1102" t="s">
        <v>2089</v>
      </c>
      <c r="H23" s="1103"/>
      <c r="I23" s="1103"/>
      <c r="J23" s="1103"/>
      <c r="K23" s="1103"/>
      <c r="L23" s="1103"/>
      <c r="M23" s="1104"/>
      <c r="N23" s="160"/>
    </row>
    <row r="24" spans="1:14" ht="4.9000000000000004" customHeight="1" x14ac:dyDescent="0.2">
      <c r="A24" s="179"/>
      <c r="B24" s="1100"/>
      <c r="C24" s="110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</row>
    <row r="25" spans="1:14" ht="30.75" customHeight="1" x14ac:dyDescent="0.2">
      <c r="A25" s="158">
        <v>5</v>
      </c>
      <c r="B25" s="1099" t="s">
        <v>2090</v>
      </c>
      <c r="C25" s="1100"/>
      <c r="D25" s="1100"/>
      <c r="E25" s="1100"/>
      <c r="F25" s="1101"/>
      <c r="G25" s="1102" t="s">
        <v>2091</v>
      </c>
      <c r="H25" s="1103"/>
      <c r="I25" s="1103"/>
      <c r="J25" s="1103"/>
      <c r="K25" s="1103"/>
      <c r="L25" s="1103"/>
      <c r="M25" s="1104"/>
      <c r="N25" s="160"/>
    </row>
    <row r="26" spans="1:14" ht="6.6" customHeight="1" x14ac:dyDescent="0.2">
      <c r="A26" s="1099"/>
      <c r="B26" s="1099"/>
      <c r="C26" s="1099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</row>
    <row r="27" spans="1:14" ht="50.25" customHeight="1" x14ac:dyDescent="0.2">
      <c r="A27" s="48">
        <v>6</v>
      </c>
      <c r="B27" s="1099" t="s">
        <v>2092</v>
      </c>
      <c r="C27" s="1100"/>
      <c r="D27" s="1100"/>
      <c r="E27" s="1100"/>
      <c r="F27" s="1101"/>
      <c r="G27" s="1102" t="s">
        <v>2113</v>
      </c>
      <c r="H27" s="1103"/>
      <c r="I27" s="1103"/>
      <c r="J27" s="1103"/>
      <c r="K27" s="1103"/>
      <c r="L27" s="1103"/>
      <c r="M27" s="1104"/>
      <c r="N27" s="408"/>
    </row>
    <row r="28" spans="1:14" ht="5.45" customHeight="1" x14ac:dyDescent="0.2">
      <c r="A28" s="158"/>
      <c r="B28" s="1107"/>
      <c r="C28" s="1107"/>
      <c r="D28" s="1107"/>
      <c r="E28" s="1107"/>
      <c r="F28" s="1107"/>
      <c r="G28" s="1107"/>
      <c r="H28" s="1107"/>
      <c r="I28" s="1107"/>
      <c r="J28" s="1107"/>
      <c r="K28" s="1107"/>
      <c r="L28" s="1107"/>
      <c r="M28" s="1107"/>
      <c r="N28" s="160"/>
    </row>
    <row r="29" spans="1:14" ht="45" customHeight="1" x14ac:dyDescent="0.2">
      <c r="A29" s="158">
        <v>7</v>
      </c>
      <c r="B29" s="1099" t="s">
        <v>2093</v>
      </c>
      <c r="C29" s="1100"/>
      <c r="D29" s="1100"/>
      <c r="E29" s="1100"/>
      <c r="F29" s="1101"/>
      <c r="G29" s="1102" t="s">
        <v>2114</v>
      </c>
      <c r="H29" s="1103"/>
      <c r="I29" s="1103"/>
      <c r="J29" s="1103"/>
      <c r="K29" s="1103"/>
      <c r="L29" s="1103"/>
      <c r="M29" s="1104"/>
      <c r="N29" s="160"/>
    </row>
    <row r="30" spans="1:14" ht="6.6" customHeight="1" x14ac:dyDescent="0.2">
      <c r="A30" s="1099"/>
      <c r="B30" s="1099"/>
      <c r="C30" s="1099"/>
      <c r="D30" s="1099"/>
      <c r="E30" s="1099"/>
      <c r="F30" s="1099"/>
      <c r="G30" s="1099"/>
      <c r="H30" s="1099"/>
      <c r="I30" s="1099"/>
      <c r="J30" s="1099"/>
      <c r="K30" s="1099"/>
      <c r="L30" s="1099"/>
      <c r="M30" s="1099"/>
      <c r="N30" s="1099"/>
    </row>
    <row r="31" spans="1:14" ht="46.5" customHeight="1" x14ac:dyDescent="0.2">
      <c r="A31" s="48">
        <v>8</v>
      </c>
      <c r="B31" s="1099" t="s">
        <v>2094</v>
      </c>
      <c r="C31" s="1100"/>
      <c r="D31" s="1100"/>
      <c r="E31" s="1100"/>
      <c r="F31" s="1101"/>
      <c r="G31" s="1102" t="s">
        <v>2115</v>
      </c>
      <c r="H31" s="1103"/>
      <c r="I31" s="1103"/>
      <c r="J31" s="1103"/>
      <c r="K31" s="1103"/>
      <c r="L31" s="1103"/>
      <c r="M31" s="1104"/>
      <c r="N31" s="408"/>
    </row>
    <row r="32" spans="1:14" ht="5.45" customHeight="1" x14ac:dyDescent="0.2">
      <c r="A32" s="158"/>
      <c r="B32" s="1107"/>
      <c r="C32" s="1107"/>
      <c r="D32" s="1107"/>
      <c r="E32" s="1107"/>
      <c r="F32" s="1107"/>
      <c r="G32" s="1107"/>
      <c r="H32" s="1107"/>
      <c r="I32" s="1107"/>
      <c r="J32" s="1107"/>
      <c r="K32" s="1107"/>
      <c r="L32" s="1107"/>
      <c r="M32" s="1107"/>
      <c r="N32" s="160"/>
    </row>
    <row r="33" spans="1:14" ht="56.25" customHeight="1" x14ac:dyDescent="0.2">
      <c r="A33" s="158">
        <v>9</v>
      </c>
      <c r="B33" s="1099" t="s">
        <v>2095</v>
      </c>
      <c r="C33" s="1100"/>
      <c r="D33" s="1100"/>
      <c r="E33" s="1100"/>
      <c r="F33" s="1101"/>
      <c r="G33" s="1102" t="s">
        <v>2116</v>
      </c>
      <c r="H33" s="1103"/>
      <c r="I33" s="1103"/>
      <c r="J33" s="1103"/>
      <c r="K33" s="1103"/>
      <c r="L33" s="1103"/>
      <c r="M33" s="1104"/>
      <c r="N33" s="160"/>
    </row>
    <row r="34" spans="1:14" ht="4.9000000000000004" customHeight="1" x14ac:dyDescent="0.2">
      <c r="A34" s="179"/>
      <c r="B34" s="1100"/>
      <c r="C34" s="1100"/>
      <c r="D34" s="1100"/>
      <c r="E34" s="1100"/>
      <c r="F34" s="1100"/>
      <c r="G34" s="1100"/>
      <c r="H34" s="1100"/>
      <c r="I34" s="1100"/>
      <c r="J34" s="1100"/>
      <c r="K34" s="1100"/>
      <c r="L34" s="1100"/>
      <c r="M34" s="1100"/>
      <c r="N34" s="1100"/>
    </row>
    <row r="35" spans="1:14" ht="66.75" customHeight="1" x14ac:dyDescent="0.2">
      <c r="A35" s="158">
        <v>10</v>
      </c>
      <c r="B35" s="1099" t="s">
        <v>2096</v>
      </c>
      <c r="C35" s="1100"/>
      <c r="D35" s="1100"/>
      <c r="E35" s="1100"/>
      <c r="F35" s="1101"/>
      <c r="G35" s="1102" t="s">
        <v>2117</v>
      </c>
      <c r="H35" s="1103"/>
      <c r="I35" s="1103"/>
      <c r="J35" s="1103"/>
      <c r="K35" s="1103"/>
      <c r="L35" s="1103"/>
      <c r="M35" s="1104"/>
      <c r="N35" s="160"/>
    </row>
    <row r="36" spans="1:14" ht="6.6" customHeight="1" x14ac:dyDescent="0.2">
      <c r="A36" s="1099"/>
      <c r="B36" s="1099"/>
      <c r="C36" s="1099"/>
      <c r="D36" s="1099"/>
      <c r="E36" s="1099"/>
      <c r="F36" s="1099"/>
      <c r="G36" s="1099"/>
      <c r="H36" s="1099"/>
      <c r="I36" s="1099"/>
      <c r="J36" s="1099"/>
      <c r="K36" s="1099"/>
      <c r="L36" s="1099"/>
      <c r="M36" s="1099"/>
      <c r="N36" s="1099"/>
    </row>
    <row r="37" spans="1:14" ht="69.75" customHeight="1" x14ac:dyDescent="0.2">
      <c r="A37" s="48">
        <v>11</v>
      </c>
      <c r="B37" s="1099" t="s">
        <v>2097</v>
      </c>
      <c r="C37" s="1100"/>
      <c r="D37" s="1100"/>
      <c r="E37" s="1100"/>
      <c r="F37" s="1101"/>
      <c r="G37" s="1102" t="s">
        <v>2118</v>
      </c>
      <c r="H37" s="1103"/>
      <c r="I37" s="1103"/>
      <c r="J37" s="1103"/>
      <c r="K37" s="1103"/>
      <c r="L37" s="1103"/>
      <c r="M37" s="1104"/>
      <c r="N37" s="408"/>
    </row>
    <row r="38" spans="1:14" ht="5.45" customHeight="1" x14ac:dyDescent="0.2">
      <c r="A38" s="158"/>
      <c r="B38" s="1107"/>
      <c r="C38" s="1107"/>
      <c r="D38" s="1107"/>
      <c r="E38" s="1107"/>
      <c r="F38" s="1107"/>
      <c r="G38" s="1107"/>
      <c r="H38" s="1107"/>
      <c r="I38" s="1107"/>
      <c r="J38" s="1107"/>
      <c r="K38" s="1107"/>
      <c r="L38" s="1107"/>
      <c r="M38" s="1107"/>
      <c r="N38" s="160"/>
    </row>
    <row r="39" spans="1:14" ht="54.75" customHeight="1" x14ac:dyDescent="0.2">
      <c r="A39" s="158">
        <v>12</v>
      </c>
      <c r="B39" s="1099" t="s">
        <v>2098</v>
      </c>
      <c r="C39" s="1100"/>
      <c r="D39" s="1100"/>
      <c r="E39" s="1100"/>
      <c r="F39" s="1101"/>
      <c r="G39" s="1102" t="s">
        <v>2119</v>
      </c>
      <c r="H39" s="1103"/>
      <c r="I39" s="1103"/>
      <c r="J39" s="1103"/>
      <c r="K39" s="1103"/>
      <c r="L39" s="1103"/>
      <c r="M39" s="1104"/>
      <c r="N39" s="160"/>
    </row>
    <row r="40" spans="1:14" ht="6.6" customHeight="1" x14ac:dyDescent="0.2">
      <c r="A40" s="1099"/>
      <c r="B40" s="1099"/>
      <c r="C40" s="1099"/>
      <c r="D40" s="1099"/>
      <c r="E40" s="1099"/>
      <c r="F40" s="1099"/>
      <c r="G40" s="1099"/>
      <c r="H40" s="1099"/>
      <c r="I40" s="1099"/>
      <c r="J40" s="1099"/>
      <c r="K40" s="1099"/>
      <c r="L40" s="1099"/>
      <c r="M40" s="1099"/>
      <c r="N40" s="1099"/>
    </row>
    <row r="41" spans="1:14" ht="36" customHeight="1" x14ac:dyDescent="0.2">
      <c r="A41" s="48">
        <v>13</v>
      </c>
      <c r="B41" s="1099" t="s">
        <v>2099</v>
      </c>
      <c r="C41" s="1100"/>
      <c r="D41" s="1100"/>
      <c r="E41" s="1100"/>
      <c r="F41" s="1101"/>
      <c r="G41" s="1102" t="s">
        <v>2120</v>
      </c>
      <c r="H41" s="1103"/>
      <c r="I41" s="1103"/>
      <c r="J41" s="1103"/>
      <c r="K41" s="1103"/>
      <c r="L41" s="1103"/>
      <c r="M41" s="1104"/>
      <c r="N41" s="408"/>
    </row>
    <row r="42" spans="1:14" ht="5.45" customHeight="1" x14ac:dyDescent="0.2">
      <c r="A42" s="158"/>
      <c r="B42" s="1107"/>
      <c r="C42" s="1107"/>
      <c r="D42" s="1107"/>
      <c r="E42" s="1107"/>
      <c r="F42" s="1107"/>
      <c r="G42" s="1107"/>
      <c r="H42" s="1107"/>
      <c r="I42" s="1107"/>
      <c r="J42" s="1107"/>
      <c r="K42" s="1107"/>
      <c r="L42" s="1107"/>
      <c r="M42" s="1107"/>
      <c r="N42" s="160"/>
    </row>
    <row r="43" spans="1:14" ht="38.25" customHeight="1" x14ac:dyDescent="0.2">
      <c r="A43" s="158">
        <v>14</v>
      </c>
      <c r="B43" s="1099" t="s">
        <v>2100</v>
      </c>
      <c r="C43" s="1100"/>
      <c r="D43" s="1100"/>
      <c r="E43" s="1100"/>
      <c r="F43" s="1101"/>
      <c r="G43" s="1102" t="s">
        <v>2121</v>
      </c>
      <c r="H43" s="1103"/>
      <c r="I43" s="1103"/>
      <c r="J43" s="1103"/>
      <c r="K43" s="1103"/>
      <c r="L43" s="1103"/>
      <c r="M43" s="1104"/>
      <c r="N43" s="160"/>
    </row>
    <row r="44" spans="1:14" ht="5.45" customHeight="1" x14ac:dyDescent="0.2">
      <c r="A44" s="158"/>
      <c r="B44" s="1107"/>
      <c r="C44" s="1107"/>
      <c r="D44" s="1107"/>
      <c r="E44" s="1107"/>
      <c r="F44" s="1107"/>
      <c r="G44" s="1107"/>
      <c r="H44" s="1107"/>
      <c r="I44" s="1107"/>
      <c r="J44" s="1107"/>
      <c r="K44" s="1107"/>
      <c r="L44" s="1107"/>
      <c r="M44" s="1107"/>
      <c r="N44" s="160"/>
    </row>
    <row r="45" spans="1:14" ht="35.25" customHeight="1" x14ac:dyDescent="0.2">
      <c r="A45" s="158">
        <v>15</v>
      </c>
      <c r="B45" s="1099" t="s">
        <v>2101</v>
      </c>
      <c r="C45" s="1100"/>
      <c r="D45" s="1100"/>
      <c r="E45" s="1100"/>
      <c r="F45" s="1101"/>
      <c r="G45" s="1102" t="s">
        <v>2122</v>
      </c>
      <c r="H45" s="1103"/>
      <c r="I45" s="1103"/>
      <c r="J45" s="1103"/>
      <c r="K45" s="1103"/>
      <c r="L45" s="1103"/>
      <c r="M45" s="1104"/>
      <c r="N45" s="160"/>
    </row>
    <row r="46" spans="1:14" ht="6.6" customHeight="1" x14ac:dyDescent="0.2">
      <c r="A46" s="1099"/>
      <c r="B46" s="1099"/>
      <c r="C46" s="1099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</row>
    <row r="47" spans="1:14" ht="39.75" customHeight="1" x14ac:dyDescent="0.2">
      <c r="A47" s="48">
        <v>16</v>
      </c>
      <c r="B47" s="1099" t="s">
        <v>2102</v>
      </c>
      <c r="C47" s="1100"/>
      <c r="D47" s="1100"/>
      <c r="E47" s="1100"/>
      <c r="F47" s="1101"/>
      <c r="G47" s="1102" t="s">
        <v>2123</v>
      </c>
      <c r="H47" s="1103"/>
      <c r="I47" s="1103"/>
      <c r="J47" s="1103"/>
      <c r="K47" s="1103"/>
      <c r="L47" s="1103"/>
      <c r="M47" s="1104"/>
      <c r="N47" s="408"/>
    </row>
    <row r="48" spans="1:14" ht="5.45" customHeight="1" x14ac:dyDescent="0.2">
      <c r="A48" s="158"/>
      <c r="B48" s="1096"/>
      <c r="C48" s="1097"/>
      <c r="D48" s="1097"/>
      <c r="E48" s="1097"/>
      <c r="F48" s="1097"/>
      <c r="G48" s="1097"/>
      <c r="H48" s="1097"/>
      <c r="I48" s="1097"/>
      <c r="J48" s="1097"/>
      <c r="K48" s="1097"/>
      <c r="L48" s="1097"/>
      <c r="M48" s="1098"/>
      <c r="N48" s="160"/>
    </row>
    <row r="49" spans="1:14" ht="57.75" customHeight="1" x14ac:dyDescent="0.2">
      <c r="A49" s="158">
        <v>17</v>
      </c>
      <c r="B49" s="1099" t="s">
        <v>2103</v>
      </c>
      <c r="C49" s="1100"/>
      <c r="D49" s="1100"/>
      <c r="E49" s="1100"/>
      <c r="F49" s="1101"/>
      <c r="G49" s="1102" t="s">
        <v>2124</v>
      </c>
      <c r="H49" s="1103"/>
      <c r="I49" s="1103"/>
      <c r="J49" s="1103"/>
      <c r="K49" s="1103"/>
      <c r="L49" s="1103"/>
      <c r="M49" s="1104"/>
      <c r="N49" s="160"/>
    </row>
    <row r="50" spans="1:14" ht="6.6" customHeight="1" x14ac:dyDescent="0.2">
      <c r="A50" s="1099"/>
      <c r="B50" s="1100"/>
      <c r="C50" s="1100"/>
      <c r="D50" s="1100"/>
      <c r="E50" s="1100"/>
      <c r="F50" s="1100"/>
      <c r="G50" s="1100"/>
      <c r="H50" s="1100"/>
      <c r="I50" s="1100"/>
      <c r="J50" s="1100"/>
      <c r="K50" s="1100"/>
      <c r="L50" s="1100"/>
      <c r="M50" s="1100"/>
      <c r="N50" s="1100"/>
    </row>
    <row r="51" spans="1:14" ht="52.5" customHeight="1" x14ac:dyDescent="0.2">
      <c r="A51" s="48">
        <v>18</v>
      </c>
      <c r="B51" s="1099" t="s">
        <v>2104</v>
      </c>
      <c r="C51" s="1100"/>
      <c r="D51" s="1100"/>
      <c r="E51" s="1100"/>
      <c r="F51" s="1101"/>
      <c r="G51" s="1102" t="s">
        <v>2125</v>
      </c>
      <c r="H51" s="1103"/>
      <c r="I51" s="1103"/>
      <c r="J51" s="1103"/>
      <c r="K51" s="1103"/>
      <c r="L51" s="1103"/>
      <c r="M51" s="1104"/>
      <c r="N51" s="408"/>
    </row>
    <row r="52" spans="1:14" ht="5.45" customHeight="1" x14ac:dyDescent="0.2">
      <c r="A52" s="158"/>
      <c r="B52" s="1096"/>
      <c r="C52" s="1097"/>
      <c r="D52" s="1097"/>
      <c r="E52" s="1097"/>
      <c r="F52" s="1097"/>
      <c r="G52" s="1097"/>
      <c r="H52" s="1097"/>
      <c r="I52" s="1097"/>
      <c r="J52" s="1097"/>
      <c r="K52" s="1097"/>
      <c r="L52" s="1097"/>
      <c r="M52" s="1098"/>
      <c r="N52" s="160"/>
    </row>
    <row r="53" spans="1:14" ht="42" customHeight="1" x14ac:dyDescent="0.2">
      <c r="A53" s="158">
        <v>19</v>
      </c>
      <c r="B53" s="1099" t="s">
        <v>2105</v>
      </c>
      <c r="C53" s="1100"/>
      <c r="D53" s="1100"/>
      <c r="E53" s="1100"/>
      <c r="F53" s="1101"/>
      <c r="G53" s="1102" t="s">
        <v>2126</v>
      </c>
      <c r="H53" s="1103"/>
      <c r="I53" s="1103"/>
      <c r="J53" s="1103"/>
      <c r="K53" s="1103"/>
      <c r="L53" s="1103"/>
      <c r="M53" s="1104"/>
      <c r="N53" s="160"/>
    </row>
    <row r="54" spans="1:14" ht="4.9000000000000004" customHeight="1" x14ac:dyDescent="0.2">
      <c r="A54" s="179"/>
      <c r="B54" s="1100"/>
      <c r="C54" s="1100"/>
      <c r="D54" s="1100"/>
      <c r="E54" s="1100"/>
      <c r="F54" s="1100"/>
      <c r="G54" s="1100"/>
      <c r="H54" s="1100"/>
      <c r="I54" s="1100"/>
      <c r="J54" s="1100"/>
      <c r="K54" s="1100"/>
      <c r="L54" s="1100"/>
      <c r="M54" s="1100"/>
      <c r="N54" s="1100"/>
    </row>
    <row r="55" spans="1:14" ht="44.25" customHeight="1" x14ac:dyDescent="0.2">
      <c r="A55" s="158">
        <v>20</v>
      </c>
      <c r="B55" s="1099" t="s">
        <v>2106</v>
      </c>
      <c r="C55" s="1100"/>
      <c r="D55" s="1100"/>
      <c r="E55" s="1100"/>
      <c r="F55" s="1101"/>
      <c r="G55" s="1102" t="s">
        <v>2127</v>
      </c>
      <c r="H55" s="1103"/>
      <c r="I55" s="1103"/>
      <c r="J55" s="1103"/>
      <c r="K55" s="1103"/>
      <c r="L55" s="1103"/>
      <c r="M55" s="1104"/>
      <c r="N55" s="160"/>
    </row>
    <row r="56" spans="1:14" ht="6.6" customHeight="1" x14ac:dyDescent="0.2">
      <c r="A56" s="1099"/>
      <c r="B56" s="1100"/>
      <c r="C56" s="1100"/>
      <c r="D56" s="1100"/>
      <c r="E56" s="1100"/>
      <c r="F56" s="1100"/>
      <c r="G56" s="1100"/>
      <c r="H56" s="1100"/>
      <c r="I56" s="1100"/>
      <c r="J56" s="1100"/>
      <c r="K56" s="1100"/>
      <c r="L56" s="1100"/>
      <c r="M56" s="1100"/>
      <c r="N56" s="1100"/>
    </row>
    <row r="57" spans="1:14" ht="66.75" customHeight="1" x14ac:dyDescent="0.2">
      <c r="A57" s="48">
        <v>21</v>
      </c>
      <c r="B57" s="1099" t="s">
        <v>2107</v>
      </c>
      <c r="C57" s="1100"/>
      <c r="D57" s="1100"/>
      <c r="E57" s="1100"/>
      <c r="F57" s="1101"/>
      <c r="G57" s="1102" t="s">
        <v>2128</v>
      </c>
      <c r="H57" s="1103"/>
      <c r="I57" s="1103"/>
      <c r="J57" s="1103"/>
      <c r="K57" s="1103"/>
      <c r="L57" s="1103"/>
      <c r="M57" s="1104"/>
      <c r="N57" s="408"/>
    </row>
    <row r="58" spans="1:14" ht="5.45" customHeight="1" x14ac:dyDescent="0.2">
      <c r="A58" s="158"/>
      <c r="B58" s="1096"/>
      <c r="C58" s="1097"/>
      <c r="D58" s="1097"/>
      <c r="E58" s="1097"/>
      <c r="F58" s="1097"/>
      <c r="G58" s="1097"/>
      <c r="H58" s="1097"/>
      <c r="I58" s="1097"/>
      <c r="J58" s="1097"/>
      <c r="K58" s="1097"/>
      <c r="L58" s="1097"/>
      <c r="M58" s="1098"/>
      <c r="N58" s="160"/>
    </row>
    <row r="59" spans="1:14" ht="55.5" customHeight="1" x14ac:dyDescent="0.2">
      <c r="A59" s="158">
        <v>22</v>
      </c>
      <c r="B59" s="1099" t="s">
        <v>2108</v>
      </c>
      <c r="C59" s="1100"/>
      <c r="D59" s="1100"/>
      <c r="E59" s="1100"/>
      <c r="F59" s="1101"/>
      <c r="G59" s="1102" t="s">
        <v>2129</v>
      </c>
      <c r="H59" s="1103"/>
      <c r="I59" s="1103"/>
      <c r="J59" s="1103"/>
      <c r="K59" s="1103"/>
      <c r="L59" s="1103"/>
      <c r="M59" s="1104"/>
      <c r="N59" s="160"/>
    </row>
    <row r="60" spans="1:14" ht="6.6" customHeight="1" x14ac:dyDescent="0.2">
      <c r="A60" s="1099"/>
      <c r="B60" s="1100"/>
      <c r="C60" s="1100"/>
      <c r="D60" s="1100"/>
      <c r="E60" s="1100"/>
      <c r="F60" s="1100"/>
      <c r="G60" s="1100"/>
      <c r="H60" s="1100"/>
      <c r="I60" s="1100"/>
      <c r="J60" s="1100"/>
      <c r="K60" s="1100"/>
      <c r="L60" s="1100"/>
      <c r="M60" s="1100"/>
      <c r="N60" s="1100"/>
    </row>
    <row r="61" spans="1:14" ht="34.5" customHeight="1" x14ac:dyDescent="0.2">
      <c r="A61" s="48">
        <v>23</v>
      </c>
      <c r="B61" s="1099" t="s">
        <v>2109</v>
      </c>
      <c r="C61" s="1100"/>
      <c r="D61" s="1100"/>
      <c r="E61" s="1100"/>
      <c r="F61" s="1101"/>
      <c r="G61" s="1102" t="s">
        <v>2130</v>
      </c>
      <c r="H61" s="1103"/>
      <c r="I61" s="1103"/>
      <c r="J61" s="1103"/>
      <c r="K61" s="1103"/>
      <c r="L61" s="1103"/>
      <c r="M61" s="1104"/>
      <c r="N61" s="408"/>
    </row>
    <row r="62" spans="1:14" ht="5.45" customHeight="1" x14ac:dyDescent="0.2">
      <c r="A62" s="158"/>
      <c r="B62" s="1096"/>
      <c r="C62" s="1097"/>
      <c r="D62" s="1097"/>
      <c r="E62" s="1097"/>
      <c r="F62" s="1097"/>
      <c r="G62" s="1097"/>
      <c r="H62" s="1097"/>
      <c r="I62" s="1097"/>
      <c r="J62" s="1097"/>
      <c r="K62" s="1097"/>
      <c r="L62" s="1097"/>
      <c r="M62" s="1098"/>
      <c r="N62" s="160"/>
    </row>
    <row r="63" spans="1:14" ht="54.75" customHeight="1" x14ac:dyDescent="0.2">
      <c r="A63" s="158">
        <v>24</v>
      </c>
      <c r="B63" s="1099" t="s">
        <v>2110</v>
      </c>
      <c r="C63" s="1100"/>
      <c r="D63" s="1100"/>
      <c r="E63" s="1100"/>
      <c r="F63" s="1101"/>
      <c r="G63" s="1102" t="s">
        <v>2131</v>
      </c>
      <c r="H63" s="1103"/>
      <c r="I63" s="1103"/>
      <c r="J63" s="1103"/>
      <c r="K63" s="1103"/>
      <c r="L63" s="1103"/>
      <c r="M63" s="1104"/>
      <c r="N63" s="160"/>
    </row>
    <row r="64" spans="1:14" ht="5.45" customHeight="1" x14ac:dyDescent="0.2">
      <c r="A64" s="158"/>
      <c r="B64" s="1096"/>
      <c r="C64" s="1097"/>
      <c r="D64" s="1097"/>
      <c r="E64" s="1097"/>
      <c r="F64" s="1097"/>
      <c r="G64" s="1097"/>
      <c r="H64" s="1097"/>
      <c r="I64" s="1097"/>
      <c r="J64" s="1097"/>
      <c r="K64" s="1097"/>
      <c r="L64" s="1097"/>
      <c r="M64" s="1098"/>
      <c r="N64" s="160"/>
    </row>
    <row r="65" spans="1:21" ht="54" customHeight="1" x14ac:dyDescent="0.2">
      <c r="A65" s="158">
        <v>25</v>
      </c>
      <c r="B65" s="1099" t="s">
        <v>2111</v>
      </c>
      <c r="C65" s="1100"/>
      <c r="D65" s="1100"/>
      <c r="E65" s="1100"/>
      <c r="F65" s="1101"/>
      <c r="G65" s="1102" t="s">
        <v>2132</v>
      </c>
      <c r="H65" s="1103"/>
      <c r="I65" s="1103"/>
      <c r="J65" s="1103"/>
      <c r="K65" s="1103"/>
      <c r="L65" s="1103"/>
      <c r="M65" s="1104"/>
      <c r="N65" s="160"/>
    </row>
    <row r="66" spans="1:21" ht="15" customHeight="1" x14ac:dyDescent="0.2">
      <c r="A66" s="153"/>
      <c r="B66" s="403"/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619"/>
    </row>
    <row r="67" spans="1:21" ht="15" customHeight="1" x14ac:dyDescent="0.2">
      <c r="A67" s="153"/>
      <c r="B67" s="403"/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619"/>
    </row>
    <row r="68" spans="1:21" ht="15" customHeight="1" x14ac:dyDescent="0.2">
      <c r="A68" s="153"/>
      <c r="B68" s="403"/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619"/>
    </row>
    <row r="70" spans="1:21" s="57" customFormat="1" x14ac:dyDescent="0.2">
      <c r="A70" s="992" t="s">
        <v>180</v>
      </c>
      <c r="B70" s="992"/>
      <c r="C70" s="992"/>
      <c r="D70" s="405"/>
      <c r="E70" s="405"/>
      <c r="F70" s="405"/>
      <c r="G70" s="405"/>
      <c r="H70" s="405"/>
      <c r="I70" s="403"/>
      <c r="J70" s="403"/>
      <c r="K70" s="403"/>
      <c r="L70" s="403"/>
      <c r="M70" s="405"/>
      <c r="N70" s="405"/>
      <c r="O70" s="403"/>
      <c r="P70" s="403"/>
      <c r="Q70" s="403"/>
      <c r="R70" s="403"/>
      <c r="S70" s="403"/>
      <c r="T70" s="403"/>
      <c r="U70" s="403"/>
    </row>
    <row r="71" spans="1:21" s="57" customFormat="1" x14ac:dyDescent="0.2">
      <c r="A71" s="404"/>
      <c r="B71" s="404"/>
      <c r="C71" s="404"/>
      <c r="D71" s="1001" t="s">
        <v>181</v>
      </c>
      <c r="E71" s="1001"/>
      <c r="F71" s="1001"/>
      <c r="G71" s="1001"/>
      <c r="H71" s="1001"/>
      <c r="J71" s="1002" t="s">
        <v>182</v>
      </c>
      <c r="K71" s="1002"/>
      <c r="L71" s="404"/>
      <c r="M71" s="1001" t="s">
        <v>183</v>
      </c>
      <c r="N71" s="1001"/>
      <c r="O71" s="404"/>
      <c r="P71" s="404"/>
      <c r="Q71" s="404"/>
      <c r="R71" s="404"/>
    </row>
    <row r="72" spans="1:21" s="57" customFormat="1" x14ac:dyDescent="0.2"/>
    <row r="74" spans="1:21" x14ac:dyDescent="0.2">
      <c r="A74" s="362"/>
    </row>
    <row r="75" spans="1:21" ht="59.45" customHeight="1" x14ac:dyDescent="0.2">
      <c r="A75" s="362" t="s">
        <v>1977</v>
      </c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21" ht="77.25" customHeight="1" x14ac:dyDescent="0.2">
      <c r="A76"/>
      <c r="B76" s="1105" t="s">
        <v>1975</v>
      </c>
      <c r="C76" s="1106"/>
      <c r="D76" s="1106"/>
      <c r="E76" s="1106"/>
      <c r="F76" s="1106"/>
      <c r="G76" s="1106"/>
      <c r="H76" s="1106"/>
      <c r="I76" s="1106"/>
      <c r="J76" s="1106"/>
      <c r="K76" s="1106"/>
      <c r="L76" s="1106"/>
      <c r="M76" s="1106"/>
      <c r="N76" s="1106"/>
    </row>
    <row r="77" spans="1:21" ht="40.5" customHeight="1" x14ac:dyDescent="0.2">
      <c r="A77"/>
      <c r="B77" s="1105" t="s">
        <v>1976</v>
      </c>
      <c r="C77" s="1106"/>
      <c r="D77" s="1106"/>
      <c r="E77" s="1106"/>
      <c r="F77" s="1106"/>
      <c r="G77" s="1106"/>
      <c r="H77" s="1106"/>
      <c r="I77" s="1106"/>
      <c r="J77" s="1106"/>
      <c r="K77" s="1106"/>
      <c r="L77" s="1106"/>
      <c r="M77" s="1106"/>
      <c r="N77" s="1106"/>
    </row>
  </sheetData>
  <sheetProtection selectLockedCells="1" selectUnlockedCells="1"/>
  <mergeCells count="90">
    <mergeCell ref="A11:N11"/>
    <mergeCell ref="A70:C70"/>
    <mergeCell ref="A7:N7"/>
    <mergeCell ref="A8:N8"/>
    <mergeCell ref="A9:N9"/>
    <mergeCell ref="A10:N10"/>
    <mergeCell ref="B16:N16"/>
    <mergeCell ref="B18:N18"/>
    <mergeCell ref="B24:N24"/>
    <mergeCell ref="A26:N26"/>
    <mergeCell ref="A14:N14"/>
    <mergeCell ref="B15:M15"/>
    <mergeCell ref="A20:N20"/>
    <mergeCell ref="B22:M22"/>
    <mergeCell ref="B21:F21"/>
    <mergeCell ref="G21:M21"/>
    <mergeCell ref="B25:F25"/>
    <mergeCell ref="G25:M25"/>
    <mergeCell ref="B35:F35"/>
    <mergeCell ref="G35:M35"/>
    <mergeCell ref="B23:F23"/>
    <mergeCell ref="G23:M23"/>
    <mergeCell ref="A30:N30"/>
    <mergeCell ref="B32:M32"/>
    <mergeCell ref="B31:F31"/>
    <mergeCell ref="G31:M31"/>
    <mergeCell ref="B33:F33"/>
    <mergeCell ref="G33:M33"/>
    <mergeCell ref="B48:M48"/>
    <mergeCell ref="B13:F13"/>
    <mergeCell ref="G13:M13"/>
    <mergeCell ref="B17:F17"/>
    <mergeCell ref="G17:M17"/>
    <mergeCell ref="B19:F19"/>
    <mergeCell ref="G19:M19"/>
    <mergeCell ref="B44:M44"/>
    <mergeCell ref="B43:F43"/>
    <mergeCell ref="G43:M43"/>
    <mergeCell ref="B27:F27"/>
    <mergeCell ref="G27:M27"/>
    <mergeCell ref="B29:F29"/>
    <mergeCell ref="G29:M29"/>
    <mergeCell ref="B28:M28"/>
    <mergeCell ref="B39:F39"/>
    <mergeCell ref="G39:M39"/>
    <mergeCell ref="B34:N34"/>
    <mergeCell ref="A36:N36"/>
    <mergeCell ref="B38:M38"/>
    <mergeCell ref="A40:N40"/>
    <mergeCell ref="B37:F37"/>
    <mergeCell ref="G37:M37"/>
    <mergeCell ref="B41:F41"/>
    <mergeCell ref="G41:M41"/>
    <mergeCell ref="B42:M42"/>
    <mergeCell ref="B47:F47"/>
    <mergeCell ref="G47:M47"/>
    <mergeCell ref="A46:N46"/>
    <mergeCell ref="B45:F45"/>
    <mergeCell ref="G45:M45"/>
    <mergeCell ref="B49:F49"/>
    <mergeCell ref="G49:M49"/>
    <mergeCell ref="A50:N50"/>
    <mergeCell ref="B51:F51"/>
    <mergeCell ref="G51:M51"/>
    <mergeCell ref="B52:M52"/>
    <mergeCell ref="B53:F53"/>
    <mergeCell ref="G53:M53"/>
    <mergeCell ref="B54:N54"/>
    <mergeCell ref="B55:F55"/>
    <mergeCell ref="G55:M55"/>
    <mergeCell ref="A56:N56"/>
    <mergeCell ref="B57:F57"/>
    <mergeCell ref="G57:M57"/>
    <mergeCell ref="B58:M58"/>
    <mergeCell ref="B59:F59"/>
    <mergeCell ref="G59:M59"/>
    <mergeCell ref="A60:N60"/>
    <mergeCell ref="B61:F61"/>
    <mergeCell ref="G61:M61"/>
    <mergeCell ref="B62:M62"/>
    <mergeCell ref="B63:F63"/>
    <mergeCell ref="G63:M63"/>
    <mergeCell ref="B64:M64"/>
    <mergeCell ref="B65:F65"/>
    <mergeCell ref="G65:M65"/>
    <mergeCell ref="B76:N76"/>
    <mergeCell ref="B77:N77"/>
    <mergeCell ref="M71:N71"/>
    <mergeCell ref="D71:H71"/>
    <mergeCell ref="J71:K71"/>
  </mergeCells>
  <pageMargins left="0.7" right="0.7" top="0.75" bottom="0.75" header="0.51180555555555551" footer="0.51180555555555551"/>
  <pageSetup paperSize="9" scale="76" firstPageNumber="0" fitToHeight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L22"/>
  <sheetViews>
    <sheetView topLeftCell="A7" zoomScale="88" zoomScaleNormal="88" workbookViewId="0">
      <selection activeCell="J18" sqref="J18"/>
    </sheetView>
  </sheetViews>
  <sheetFormatPr defaultColWidth="8.85546875" defaultRowHeight="12" x14ac:dyDescent="0.2"/>
  <cols>
    <col min="1" max="1" width="6.85546875" style="5" customWidth="1"/>
    <col min="2" max="2" width="6.7109375" style="5" customWidth="1"/>
    <col min="3" max="3" width="4.7109375" style="5" customWidth="1"/>
    <col min="4" max="4" width="6.7109375" style="5" customWidth="1"/>
    <col min="5" max="5" width="4.140625" style="5" customWidth="1"/>
    <col min="6" max="6" width="3.85546875" style="5" customWidth="1"/>
    <col min="7" max="7" width="4" style="5" customWidth="1"/>
    <col min="8" max="8" width="14" style="5" customWidth="1"/>
    <col min="9" max="9" width="4.140625" style="5" customWidth="1"/>
    <col min="10" max="10" width="13.28515625" style="5" customWidth="1"/>
    <col min="11" max="16384" width="8.85546875" style="5"/>
  </cols>
  <sheetData>
    <row r="6" spans="1:10" x14ac:dyDescent="0.2">
      <c r="A6" s="993" t="s">
        <v>328</v>
      </c>
      <c r="B6" s="993"/>
      <c r="C6" s="993"/>
      <c r="D6" s="993"/>
      <c r="E6" s="993"/>
      <c r="F6" s="993"/>
      <c r="G6" s="993"/>
      <c r="H6" s="993"/>
      <c r="I6" s="993"/>
      <c r="J6" s="993"/>
    </row>
    <row r="7" spans="1:10" ht="45.75" customHeight="1" x14ac:dyDescent="0.2">
      <c r="A7" s="994" t="s">
        <v>2133</v>
      </c>
      <c r="B7" s="994"/>
      <c r="C7" s="994"/>
      <c r="D7" s="994"/>
      <c r="E7" s="994"/>
      <c r="F7" s="994"/>
      <c r="G7" s="994"/>
      <c r="H7" s="994"/>
      <c r="I7" s="994"/>
      <c r="J7" s="994"/>
    </row>
    <row r="8" spans="1:10" ht="32.450000000000003" customHeight="1" x14ac:dyDescent="0.2">
      <c r="A8" s="994">
        <f>Декларация!G9</f>
        <v>0</v>
      </c>
      <c r="B8" s="994"/>
      <c r="C8" s="994"/>
      <c r="D8" s="994"/>
      <c r="E8" s="994"/>
      <c r="F8" s="994"/>
      <c r="G8" s="994"/>
      <c r="H8" s="994"/>
      <c r="I8" s="994"/>
      <c r="J8" s="994"/>
    </row>
    <row r="9" spans="1:10" x14ac:dyDescent="0.2">
      <c r="A9" s="995">
        <f>Декларация!D5</f>
        <v>0</v>
      </c>
      <c r="B9" s="995"/>
      <c r="C9" s="995"/>
      <c r="D9" s="995"/>
      <c r="E9" s="995"/>
      <c r="F9" s="995"/>
      <c r="G9" s="995"/>
      <c r="H9" s="995"/>
      <c r="I9" s="995"/>
      <c r="J9" s="995"/>
    </row>
    <row r="10" spans="1:10" x14ac:dyDescent="0.2">
      <c r="A10" s="996">
        <f>Декларация!G7</f>
        <v>0</v>
      </c>
      <c r="B10" s="996"/>
      <c r="C10" s="996"/>
      <c r="D10" s="996"/>
      <c r="E10" s="996"/>
      <c r="F10" s="996"/>
      <c r="G10" s="996"/>
      <c r="H10" s="996"/>
      <c r="I10" s="996"/>
      <c r="J10" s="996"/>
    </row>
    <row r="11" spans="1:10" ht="11.45" customHeight="1" x14ac:dyDescent="0.2">
      <c r="A11" s="158" t="s">
        <v>233</v>
      </c>
      <c r="B11" s="1117" t="s">
        <v>389</v>
      </c>
      <c r="C11" s="1117"/>
      <c r="D11" s="1117"/>
      <c r="E11" s="1117"/>
      <c r="F11" s="1117"/>
      <c r="G11" s="1117"/>
      <c r="H11" s="1117"/>
      <c r="I11" s="1117"/>
      <c r="J11" s="158" t="s">
        <v>388</v>
      </c>
    </row>
    <row r="12" spans="1:10" ht="9.6" customHeight="1" x14ac:dyDescent="0.2">
      <c r="A12" s="1117"/>
      <c r="B12" s="1117"/>
      <c r="C12" s="1117"/>
      <c r="D12" s="1117"/>
      <c r="E12" s="1117"/>
      <c r="F12" s="1117"/>
      <c r="G12" s="1117"/>
      <c r="H12" s="1117"/>
      <c r="I12" s="1117"/>
      <c r="J12" s="1117"/>
    </row>
    <row r="13" spans="1:10" ht="12" customHeight="1" x14ac:dyDescent="0.2">
      <c r="A13" s="156"/>
      <c r="B13" s="988" t="s">
        <v>330</v>
      </c>
      <c r="C13" s="988"/>
      <c r="D13" s="988"/>
      <c r="E13" s="988"/>
      <c r="F13" s="988"/>
      <c r="G13" s="988"/>
      <c r="H13" s="988"/>
      <c r="I13" s="988"/>
      <c r="J13" s="157">
        <f>SUM(J17:J18)</f>
        <v>0</v>
      </c>
    </row>
    <row r="14" spans="1:10" ht="9" customHeight="1" x14ac:dyDescent="0.2">
      <c r="A14" s="1117"/>
      <c r="B14" s="1117"/>
      <c r="C14" s="1117"/>
      <c r="D14" s="1117"/>
      <c r="E14" s="1117"/>
      <c r="F14" s="1117"/>
      <c r="G14" s="1117"/>
      <c r="H14" s="1117"/>
      <c r="I14" s="1117"/>
      <c r="J14" s="1117"/>
    </row>
    <row r="15" spans="1:10" ht="20.45" customHeight="1" x14ac:dyDescent="0.2">
      <c r="A15" s="158"/>
      <c r="B15" s="1118" t="s">
        <v>390</v>
      </c>
      <c r="C15" s="1118"/>
      <c r="D15" s="1118"/>
      <c r="E15" s="1118"/>
      <c r="F15" s="1118"/>
      <c r="G15" s="1118"/>
      <c r="H15" s="1118"/>
      <c r="I15" s="1118"/>
      <c r="J15" s="160"/>
    </row>
    <row r="16" spans="1:10" ht="7.15" customHeight="1" x14ac:dyDescent="0.2">
      <c r="A16" s="1117"/>
      <c r="B16" s="1117"/>
      <c r="C16" s="1117"/>
      <c r="D16" s="1117"/>
      <c r="E16" s="1117"/>
      <c r="F16" s="1117"/>
      <c r="G16" s="1117"/>
      <c r="H16" s="1117"/>
      <c r="I16" s="1117"/>
      <c r="J16" s="1117"/>
    </row>
    <row r="17" spans="1:12" ht="43.5" customHeight="1" x14ac:dyDescent="0.2">
      <c r="A17" s="158">
        <v>1</v>
      </c>
      <c r="B17" s="1010" t="s">
        <v>391</v>
      </c>
      <c r="C17" s="1010"/>
      <c r="D17" s="1010"/>
      <c r="E17" s="1010"/>
      <c r="F17" s="1010"/>
      <c r="G17" s="1010"/>
      <c r="H17" s="1010"/>
      <c r="I17" s="1010"/>
      <c r="J17" s="160"/>
      <c r="K17" s="5" t="s">
        <v>392</v>
      </c>
    </row>
    <row r="18" spans="1:12" ht="44.25" customHeight="1" x14ac:dyDescent="0.2">
      <c r="A18" s="158">
        <v>2</v>
      </c>
      <c r="B18" s="1010" t="s">
        <v>393</v>
      </c>
      <c r="C18" s="1010"/>
      <c r="D18" s="1010"/>
      <c r="E18" s="1010"/>
      <c r="F18" s="1010"/>
      <c r="G18" s="1010"/>
      <c r="H18" s="1010"/>
      <c r="I18" s="1010"/>
      <c r="J18" s="160"/>
      <c r="K18" s="1025" t="s">
        <v>394</v>
      </c>
      <c r="L18" s="1116"/>
    </row>
    <row r="19" spans="1:12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</row>
    <row r="21" spans="1:12" x14ac:dyDescent="0.2">
      <c r="A21" s="403" t="s">
        <v>180</v>
      </c>
      <c r="B21" s="403"/>
      <c r="C21" s="403"/>
      <c r="D21" s="405"/>
      <c r="E21" s="405"/>
      <c r="F21" s="405"/>
      <c r="G21" s="403"/>
      <c r="H21" s="403"/>
      <c r="J21" s="406"/>
    </row>
    <row r="22" spans="1:12" ht="12.75" customHeight="1" x14ac:dyDescent="0.2">
      <c r="A22" s="404"/>
      <c r="B22" s="404"/>
      <c r="C22" s="404"/>
      <c r="D22" s="1021" t="s">
        <v>181</v>
      </c>
      <c r="E22" s="1021"/>
      <c r="F22" s="1021"/>
      <c r="G22" s="404"/>
      <c r="H22" s="152" t="s">
        <v>182</v>
      </c>
      <c r="J22" s="1021" t="s">
        <v>183</v>
      </c>
      <c r="K22" s="1021"/>
    </row>
  </sheetData>
  <sheetProtection selectLockedCells="1" selectUnlockedCells="1"/>
  <mergeCells count="16">
    <mergeCell ref="K18:L18"/>
    <mergeCell ref="D22:F22"/>
    <mergeCell ref="J22:K22"/>
    <mergeCell ref="A6:J6"/>
    <mergeCell ref="A7:J7"/>
    <mergeCell ref="A8:J8"/>
    <mergeCell ref="A9:J9"/>
    <mergeCell ref="A10:J10"/>
    <mergeCell ref="B11:I11"/>
    <mergeCell ref="B18:I18"/>
    <mergeCell ref="A12:J12"/>
    <mergeCell ref="B13:I13"/>
    <mergeCell ref="A14:J14"/>
    <mergeCell ref="B15:I15"/>
    <mergeCell ref="A16:J16"/>
    <mergeCell ref="B17:I17"/>
  </mergeCells>
  <pageMargins left="0.51181102362204722" right="0.51181102362204722" top="0.74803149606299213" bottom="0.74803149606299213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W140"/>
  <sheetViews>
    <sheetView workbookViewId="0">
      <selection activeCell="Q17" sqref="Q17:W19"/>
    </sheetView>
  </sheetViews>
  <sheetFormatPr defaultColWidth="8.85546875" defaultRowHeight="12" x14ac:dyDescent="0.2"/>
  <cols>
    <col min="1" max="1" width="3.140625" style="5" customWidth="1"/>
    <col min="2" max="2" width="3.28515625" style="5" customWidth="1"/>
    <col min="3" max="3" width="5.5703125" style="5" customWidth="1"/>
    <col min="4" max="4" width="3.42578125" style="5" customWidth="1"/>
    <col min="5" max="5" width="3.28515625" style="5" customWidth="1"/>
    <col min="6" max="6" width="6" style="5" customWidth="1"/>
    <col min="7" max="7" width="3" style="5" customWidth="1"/>
    <col min="8" max="8" width="4.140625" style="5" customWidth="1"/>
    <col min="9" max="9" width="5.140625" style="5" customWidth="1"/>
    <col min="10" max="10" width="3.42578125" style="5" customWidth="1"/>
    <col min="11" max="11" width="3.28515625" style="5" customWidth="1"/>
    <col min="12" max="12" width="4.140625" style="5" customWidth="1"/>
    <col min="13" max="13" width="2.7109375" style="5" customWidth="1"/>
    <col min="14" max="14" width="3" style="5" customWidth="1"/>
    <col min="15" max="15" width="2.42578125" style="5" customWidth="1"/>
    <col min="16" max="16" width="10.28515625" style="5" customWidth="1"/>
    <col min="17" max="17" width="2.5703125" style="5" customWidth="1"/>
    <col min="18" max="18" width="3.28515625" style="5" customWidth="1"/>
    <col min="19" max="19" width="2.28515625" style="5" customWidth="1"/>
    <col min="20" max="23" width="3.28515625" style="5" customWidth="1"/>
    <col min="24" max="16384" width="8.85546875" style="5"/>
  </cols>
  <sheetData>
    <row r="7" spans="1:23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</row>
    <row r="8" spans="1:23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 t="s">
        <v>2147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x14ac:dyDescent="0.2">
      <c r="A10" s="993">
        <f>Декларация!G9</f>
        <v>0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</row>
    <row r="11" spans="1:23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</row>
    <row r="12" spans="1:23" ht="15" customHeight="1" thickBot="1" x14ac:dyDescent="0.25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</row>
    <row r="13" spans="1:23" ht="31.9" customHeight="1" thickBot="1" x14ac:dyDescent="0.25">
      <c r="A13" s="1122" t="s">
        <v>233</v>
      </c>
      <c r="B13" s="1122"/>
      <c r="C13" s="1123" t="s">
        <v>2134</v>
      </c>
      <c r="D13" s="1123"/>
      <c r="E13" s="1123"/>
      <c r="F13" s="1123"/>
      <c r="G13" s="1123"/>
      <c r="H13" s="1123"/>
      <c r="I13" s="1123"/>
      <c r="J13" s="1123"/>
      <c r="K13" s="1123"/>
      <c r="L13" s="1124" t="s">
        <v>2135</v>
      </c>
      <c r="M13" s="1124"/>
      <c r="N13" s="1124"/>
      <c r="O13" s="1124"/>
      <c r="P13" s="1124"/>
      <c r="Q13" s="1125" t="s">
        <v>388</v>
      </c>
      <c r="R13" s="1125"/>
      <c r="S13" s="1125"/>
      <c r="T13" s="1125"/>
      <c r="U13" s="1125"/>
      <c r="V13" s="1125"/>
      <c r="W13" s="1125"/>
    </row>
    <row r="14" spans="1:23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</row>
    <row r="15" spans="1:23" s="150" customForma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1126">
        <f>SUM(Q17:W136)</f>
        <v>0</v>
      </c>
      <c r="R15" s="1126"/>
      <c r="S15" s="1126"/>
      <c r="T15" s="1126"/>
      <c r="U15" s="1126"/>
      <c r="V15" s="1126"/>
      <c r="W15" s="1126"/>
    </row>
    <row r="16" spans="1:23" ht="4.9000000000000004" customHeight="1" x14ac:dyDescent="0.2">
      <c r="A16" s="1117"/>
      <c r="B16" s="1117"/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</row>
    <row r="17" spans="1:23" x14ac:dyDescent="0.2">
      <c r="A17" s="1117">
        <v>1</v>
      </c>
      <c r="B17" s="1117"/>
      <c r="C17" s="1119"/>
      <c r="D17" s="1119"/>
      <c r="E17" s="1119"/>
      <c r="F17" s="1119"/>
      <c r="G17" s="1119"/>
      <c r="H17" s="1119"/>
      <c r="I17" s="1119"/>
      <c r="J17" s="1119"/>
      <c r="K17" s="1119"/>
      <c r="L17" s="1120"/>
      <c r="M17" s="1120"/>
      <c r="N17" s="1120"/>
      <c r="O17" s="1120"/>
      <c r="P17" s="1120"/>
      <c r="Q17" s="1121"/>
      <c r="R17" s="1121"/>
      <c r="S17" s="1121"/>
      <c r="T17" s="1121"/>
      <c r="U17" s="1121"/>
      <c r="V17" s="1121"/>
      <c r="W17" s="1121"/>
    </row>
    <row r="18" spans="1:23" x14ac:dyDescent="0.2">
      <c r="A18" s="1117">
        <v>2</v>
      </c>
      <c r="B18" s="1117"/>
      <c r="C18" s="1119"/>
      <c r="D18" s="1119"/>
      <c r="E18" s="1119"/>
      <c r="F18" s="1119"/>
      <c r="G18" s="1119"/>
      <c r="H18" s="1119"/>
      <c r="I18" s="1119"/>
      <c r="J18" s="1119"/>
      <c r="K18" s="1119"/>
      <c r="L18" s="1120"/>
      <c r="M18" s="1120"/>
      <c r="N18" s="1120"/>
      <c r="O18" s="1120"/>
      <c r="P18" s="1120"/>
      <c r="Q18" s="1121"/>
      <c r="R18" s="1121"/>
      <c r="S18" s="1121"/>
      <c r="T18" s="1121"/>
      <c r="U18" s="1121"/>
      <c r="V18" s="1121"/>
      <c r="W18" s="1121"/>
    </row>
    <row r="19" spans="1:23" x14ac:dyDescent="0.2">
      <c r="A19" s="1117">
        <v>3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1"/>
      <c r="R19" s="1121"/>
      <c r="S19" s="1121"/>
      <c r="T19" s="1121"/>
      <c r="U19" s="1121"/>
      <c r="V19" s="1121"/>
      <c r="W19" s="1121"/>
    </row>
    <row r="20" spans="1:23" x14ac:dyDescent="0.2">
      <c r="A20" s="1117">
        <v>4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5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6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7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8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9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10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11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12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13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14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15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16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17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18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19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20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21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38" spans="1:23" x14ac:dyDescent="0.2">
      <c r="A38" s="1117">
        <v>22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1120"/>
      <c r="M38" s="1120"/>
      <c r="N38" s="1120"/>
      <c r="O38" s="1120"/>
      <c r="P38" s="1120"/>
      <c r="Q38" s="1121"/>
      <c r="R38" s="1121"/>
      <c r="S38" s="1121"/>
      <c r="T38" s="1121"/>
      <c r="U38" s="1121"/>
      <c r="V38" s="1121"/>
      <c r="W38" s="1121"/>
    </row>
    <row r="39" spans="1:23" x14ac:dyDescent="0.2">
      <c r="A39" s="1117">
        <v>23</v>
      </c>
      <c r="B39" s="1117"/>
      <c r="C39" s="1119"/>
      <c r="D39" s="1119"/>
      <c r="E39" s="1119"/>
      <c r="F39" s="1119"/>
      <c r="G39" s="1119"/>
      <c r="H39" s="1119"/>
      <c r="I39" s="1119"/>
      <c r="J39" s="1119"/>
      <c r="K39" s="1119"/>
      <c r="L39" s="1120"/>
      <c r="M39" s="1120"/>
      <c r="N39" s="1120"/>
      <c r="O39" s="1120"/>
      <c r="P39" s="1120"/>
      <c r="Q39" s="1121"/>
      <c r="R39" s="1121"/>
      <c r="S39" s="1121"/>
      <c r="T39" s="1121"/>
      <c r="U39" s="1121"/>
      <c r="V39" s="1121"/>
      <c r="W39" s="1121"/>
    </row>
    <row r="40" spans="1:23" x14ac:dyDescent="0.2">
      <c r="A40" s="1117">
        <v>24</v>
      </c>
      <c r="B40" s="1117"/>
      <c r="C40" s="1119"/>
      <c r="D40" s="1119"/>
      <c r="E40" s="1119"/>
      <c r="F40" s="1119"/>
      <c r="G40" s="1119"/>
      <c r="H40" s="1119"/>
      <c r="I40" s="1119"/>
      <c r="J40" s="1119"/>
      <c r="K40" s="1119"/>
      <c r="L40" s="1120"/>
      <c r="M40" s="1120"/>
      <c r="N40" s="1120"/>
      <c r="O40" s="1120"/>
      <c r="P40" s="1120"/>
      <c r="Q40" s="1121"/>
      <c r="R40" s="1121"/>
      <c r="S40" s="1121"/>
      <c r="T40" s="1121"/>
      <c r="U40" s="1121"/>
      <c r="V40" s="1121"/>
      <c r="W40" s="1121"/>
    </row>
    <row r="41" spans="1:23" x14ac:dyDescent="0.2">
      <c r="A41" s="1117">
        <v>25</v>
      </c>
      <c r="B41" s="1117"/>
      <c r="C41" s="1119"/>
      <c r="D41" s="1119"/>
      <c r="E41" s="1119"/>
      <c r="F41" s="1119"/>
      <c r="G41" s="1119"/>
      <c r="H41" s="1119"/>
      <c r="I41" s="1119"/>
      <c r="J41" s="1119"/>
      <c r="K41" s="1119"/>
      <c r="L41" s="1120"/>
      <c r="M41" s="1120"/>
      <c r="N41" s="1120"/>
      <c r="O41" s="1120"/>
      <c r="P41" s="1120"/>
      <c r="Q41" s="1121"/>
      <c r="R41" s="1121"/>
      <c r="S41" s="1121"/>
      <c r="T41" s="1121"/>
      <c r="U41" s="1121"/>
      <c r="V41" s="1121"/>
      <c r="W41" s="1121"/>
    </row>
    <row r="42" spans="1:23" x14ac:dyDescent="0.2">
      <c r="A42" s="1117">
        <v>26</v>
      </c>
      <c r="B42" s="1117"/>
      <c r="C42" s="1119"/>
      <c r="D42" s="1119"/>
      <c r="E42" s="1119"/>
      <c r="F42" s="1119"/>
      <c r="G42" s="1119"/>
      <c r="H42" s="1119"/>
      <c r="I42" s="1119"/>
      <c r="J42" s="1119"/>
      <c r="K42" s="1119"/>
      <c r="L42" s="1120"/>
      <c r="M42" s="1120"/>
      <c r="N42" s="1120"/>
      <c r="O42" s="1120"/>
      <c r="P42" s="1120"/>
      <c r="Q42" s="1121"/>
      <c r="R42" s="1121"/>
      <c r="S42" s="1121"/>
      <c r="T42" s="1121"/>
      <c r="U42" s="1121"/>
      <c r="V42" s="1121"/>
      <c r="W42" s="1121"/>
    </row>
    <row r="43" spans="1:23" x14ac:dyDescent="0.2">
      <c r="A43" s="1117">
        <v>27</v>
      </c>
      <c r="B43" s="1117"/>
      <c r="C43" s="1119"/>
      <c r="D43" s="1119"/>
      <c r="E43" s="1119"/>
      <c r="F43" s="1119"/>
      <c r="G43" s="1119"/>
      <c r="H43" s="1119"/>
      <c r="I43" s="1119"/>
      <c r="J43" s="1119"/>
      <c r="K43" s="1119"/>
      <c r="L43" s="1120"/>
      <c r="M43" s="1120"/>
      <c r="N43" s="1120"/>
      <c r="O43" s="1120"/>
      <c r="P43" s="1120"/>
      <c r="Q43" s="1121"/>
      <c r="R43" s="1121"/>
      <c r="S43" s="1121"/>
      <c r="T43" s="1121"/>
      <c r="U43" s="1121"/>
      <c r="V43" s="1121"/>
      <c r="W43" s="1121"/>
    </row>
    <row r="44" spans="1:23" x14ac:dyDescent="0.2">
      <c r="A44" s="1117">
        <v>28</v>
      </c>
      <c r="B44" s="1117"/>
      <c r="C44" s="1119"/>
      <c r="D44" s="1119"/>
      <c r="E44" s="1119"/>
      <c r="F44" s="1119"/>
      <c r="G44" s="1119"/>
      <c r="H44" s="1119"/>
      <c r="I44" s="1119"/>
      <c r="J44" s="1119"/>
      <c r="K44" s="1119"/>
      <c r="L44" s="1120"/>
      <c r="M44" s="1120"/>
      <c r="N44" s="1120"/>
      <c r="O44" s="1120"/>
      <c r="P44" s="1120"/>
      <c r="Q44" s="1121"/>
      <c r="R44" s="1121"/>
      <c r="S44" s="1121"/>
      <c r="T44" s="1121"/>
      <c r="U44" s="1121"/>
      <c r="V44" s="1121"/>
      <c r="W44" s="1121"/>
    </row>
    <row r="45" spans="1:23" x14ac:dyDescent="0.2">
      <c r="A45" s="1117">
        <v>29</v>
      </c>
      <c r="B45" s="1117"/>
      <c r="C45" s="1119"/>
      <c r="D45" s="1119"/>
      <c r="E45" s="1119"/>
      <c r="F45" s="1119"/>
      <c r="G45" s="1119"/>
      <c r="H45" s="1119"/>
      <c r="I45" s="1119"/>
      <c r="J45" s="1119"/>
      <c r="K45" s="1119"/>
      <c r="L45" s="1120"/>
      <c r="M45" s="1120"/>
      <c r="N45" s="1120"/>
      <c r="O45" s="1120"/>
      <c r="P45" s="1120"/>
      <c r="Q45" s="1121"/>
      <c r="R45" s="1121"/>
      <c r="S45" s="1121"/>
      <c r="T45" s="1121"/>
      <c r="U45" s="1121"/>
      <c r="V45" s="1121"/>
      <c r="W45" s="1121"/>
    </row>
    <row r="46" spans="1:23" x14ac:dyDescent="0.2">
      <c r="A46" s="1117">
        <v>30</v>
      </c>
      <c r="B46" s="1117"/>
      <c r="C46" s="1119"/>
      <c r="D46" s="1119"/>
      <c r="E46" s="1119"/>
      <c r="F46" s="1119"/>
      <c r="G46" s="1119"/>
      <c r="H46" s="1119"/>
      <c r="I46" s="1119"/>
      <c r="J46" s="1119"/>
      <c r="K46" s="1119"/>
      <c r="L46" s="1120"/>
      <c r="M46" s="1120"/>
      <c r="N46" s="1120"/>
      <c r="O46" s="1120"/>
      <c r="P46" s="1120"/>
      <c r="Q46" s="1121"/>
      <c r="R46" s="1121"/>
      <c r="S46" s="1121"/>
      <c r="T46" s="1121"/>
      <c r="U46" s="1121"/>
      <c r="V46" s="1121"/>
      <c r="W46" s="1121"/>
    </row>
    <row r="47" spans="1:23" x14ac:dyDescent="0.2">
      <c r="A47" s="1117">
        <v>31</v>
      </c>
      <c r="B47" s="1117"/>
      <c r="C47" s="1119"/>
      <c r="D47" s="1119"/>
      <c r="E47" s="1119"/>
      <c r="F47" s="1119"/>
      <c r="G47" s="1119"/>
      <c r="H47" s="1119"/>
      <c r="I47" s="1119"/>
      <c r="J47" s="1119"/>
      <c r="K47" s="1119"/>
      <c r="L47" s="1120"/>
      <c r="M47" s="1120"/>
      <c r="N47" s="1120"/>
      <c r="O47" s="1120"/>
      <c r="P47" s="1120"/>
      <c r="Q47" s="1121"/>
      <c r="R47" s="1121"/>
      <c r="S47" s="1121"/>
      <c r="T47" s="1121"/>
      <c r="U47" s="1121"/>
      <c r="V47" s="1121"/>
      <c r="W47" s="1121"/>
    </row>
    <row r="48" spans="1:23" x14ac:dyDescent="0.2">
      <c r="A48" s="1117">
        <v>32</v>
      </c>
      <c r="B48" s="1117"/>
      <c r="C48" s="1119"/>
      <c r="D48" s="1119"/>
      <c r="E48" s="1119"/>
      <c r="F48" s="1119"/>
      <c r="G48" s="1119"/>
      <c r="H48" s="1119"/>
      <c r="I48" s="1119"/>
      <c r="J48" s="1119"/>
      <c r="K48" s="1119"/>
      <c r="L48" s="1120"/>
      <c r="M48" s="1120"/>
      <c r="N48" s="1120"/>
      <c r="O48" s="1120"/>
      <c r="P48" s="1120"/>
      <c r="Q48" s="1121"/>
      <c r="R48" s="1121"/>
      <c r="S48" s="1121"/>
      <c r="T48" s="1121"/>
      <c r="U48" s="1121"/>
      <c r="V48" s="1121"/>
      <c r="W48" s="1121"/>
    </row>
    <row r="49" spans="1:23" x14ac:dyDescent="0.2">
      <c r="A49" s="1117">
        <v>33</v>
      </c>
      <c r="B49" s="1117"/>
      <c r="C49" s="1119"/>
      <c r="D49" s="1119"/>
      <c r="E49" s="1119"/>
      <c r="F49" s="1119"/>
      <c r="G49" s="1119"/>
      <c r="H49" s="1119"/>
      <c r="I49" s="1119"/>
      <c r="J49" s="1119"/>
      <c r="K49" s="1119"/>
      <c r="L49" s="1120"/>
      <c r="M49" s="1120"/>
      <c r="N49" s="1120"/>
      <c r="O49" s="1120"/>
      <c r="P49" s="1120"/>
      <c r="Q49" s="1121"/>
      <c r="R49" s="1121"/>
      <c r="S49" s="1121"/>
      <c r="T49" s="1121"/>
      <c r="U49" s="1121"/>
      <c r="V49" s="1121"/>
      <c r="W49" s="1121"/>
    </row>
    <row r="50" spans="1:23" x14ac:dyDescent="0.2">
      <c r="A50" s="1117">
        <v>34</v>
      </c>
      <c r="B50" s="1117"/>
      <c r="C50" s="1119"/>
      <c r="D50" s="1119"/>
      <c r="E50" s="1119"/>
      <c r="F50" s="1119"/>
      <c r="G50" s="1119"/>
      <c r="H50" s="1119"/>
      <c r="I50" s="1119"/>
      <c r="J50" s="1119"/>
      <c r="K50" s="1119"/>
      <c r="L50" s="1120"/>
      <c r="M50" s="1120"/>
      <c r="N50" s="1120"/>
      <c r="O50" s="1120"/>
      <c r="P50" s="1120"/>
      <c r="Q50" s="1121"/>
      <c r="R50" s="1121"/>
      <c r="S50" s="1121"/>
      <c r="T50" s="1121"/>
      <c r="U50" s="1121"/>
      <c r="V50" s="1121"/>
      <c r="W50" s="1121"/>
    </row>
    <row r="51" spans="1:23" x14ac:dyDescent="0.2">
      <c r="A51" s="1117">
        <v>35</v>
      </c>
      <c r="B51" s="1117"/>
      <c r="C51" s="1119"/>
      <c r="D51" s="1119"/>
      <c r="E51" s="1119"/>
      <c r="F51" s="1119"/>
      <c r="G51" s="1119"/>
      <c r="H51" s="1119"/>
      <c r="I51" s="1119"/>
      <c r="J51" s="1119"/>
      <c r="K51" s="1119"/>
      <c r="L51" s="1120"/>
      <c r="M51" s="1120"/>
      <c r="N51" s="1120"/>
      <c r="O51" s="1120"/>
      <c r="P51" s="1120"/>
      <c r="Q51" s="1121"/>
      <c r="R51" s="1121"/>
      <c r="S51" s="1121"/>
      <c r="T51" s="1121"/>
      <c r="U51" s="1121"/>
      <c r="V51" s="1121"/>
      <c r="W51" s="1121"/>
    </row>
    <row r="52" spans="1:23" x14ac:dyDescent="0.2">
      <c r="A52" s="1117">
        <v>36</v>
      </c>
      <c r="B52" s="1117"/>
      <c r="C52" s="1119"/>
      <c r="D52" s="1119"/>
      <c r="E52" s="1119"/>
      <c r="F52" s="1119"/>
      <c r="G52" s="1119"/>
      <c r="H52" s="1119"/>
      <c r="I52" s="1119"/>
      <c r="J52" s="1119"/>
      <c r="K52" s="1119"/>
      <c r="L52" s="1120"/>
      <c r="M52" s="1120"/>
      <c r="N52" s="1120"/>
      <c r="O52" s="1120"/>
      <c r="P52" s="1120"/>
      <c r="Q52" s="1121"/>
      <c r="R52" s="1121"/>
      <c r="S52" s="1121"/>
      <c r="T52" s="1121"/>
      <c r="U52" s="1121"/>
      <c r="V52" s="1121"/>
      <c r="W52" s="1121"/>
    </row>
    <row r="53" spans="1:23" x14ac:dyDescent="0.2">
      <c r="A53" s="1117">
        <v>37</v>
      </c>
      <c r="B53" s="1117"/>
      <c r="C53" s="1119"/>
      <c r="D53" s="1119"/>
      <c r="E53" s="1119"/>
      <c r="F53" s="1119"/>
      <c r="G53" s="1119"/>
      <c r="H53" s="1119"/>
      <c r="I53" s="1119"/>
      <c r="J53" s="1119"/>
      <c r="K53" s="1119"/>
      <c r="L53" s="1120"/>
      <c r="M53" s="1120"/>
      <c r="N53" s="1120"/>
      <c r="O53" s="1120"/>
      <c r="P53" s="1120"/>
      <c r="Q53" s="1121"/>
      <c r="R53" s="1121"/>
      <c r="S53" s="1121"/>
      <c r="T53" s="1121"/>
      <c r="U53" s="1121"/>
      <c r="V53" s="1121"/>
      <c r="W53" s="1121"/>
    </row>
    <row r="54" spans="1:23" x14ac:dyDescent="0.2">
      <c r="A54" s="1117">
        <v>38</v>
      </c>
      <c r="B54" s="1117"/>
      <c r="C54" s="1119"/>
      <c r="D54" s="1119"/>
      <c r="E54" s="1119"/>
      <c r="F54" s="1119"/>
      <c r="G54" s="1119"/>
      <c r="H54" s="1119"/>
      <c r="I54" s="1119"/>
      <c r="J54" s="1119"/>
      <c r="K54" s="1119"/>
      <c r="L54" s="1120"/>
      <c r="M54" s="1120"/>
      <c r="N54" s="1120"/>
      <c r="O54" s="1120"/>
      <c r="P54" s="1120"/>
      <c r="Q54" s="1121"/>
      <c r="R54" s="1121"/>
      <c r="S54" s="1121"/>
      <c r="T54" s="1121"/>
      <c r="U54" s="1121"/>
      <c r="V54" s="1121"/>
      <c r="W54" s="1121"/>
    </row>
    <row r="55" spans="1:23" x14ac:dyDescent="0.2">
      <c r="A55" s="1117">
        <v>39</v>
      </c>
      <c r="B55" s="1117"/>
      <c r="C55" s="1119"/>
      <c r="D55" s="1119"/>
      <c r="E55" s="1119"/>
      <c r="F55" s="1119"/>
      <c r="G55" s="1119"/>
      <c r="H55" s="1119"/>
      <c r="I55" s="1119"/>
      <c r="J55" s="1119"/>
      <c r="K55" s="1119"/>
      <c r="L55" s="1120"/>
      <c r="M55" s="1120"/>
      <c r="N55" s="1120"/>
      <c r="O55" s="1120"/>
      <c r="P55" s="1120"/>
      <c r="Q55" s="1121"/>
      <c r="R55" s="1121"/>
      <c r="S55" s="1121"/>
      <c r="T55" s="1121"/>
      <c r="U55" s="1121"/>
      <c r="V55" s="1121"/>
      <c r="W55" s="1121"/>
    </row>
    <row r="56" spans="1:23" x14ac:dyDescent="0.2">
      <c r="A56" s="1117">
        <v>40</v>
      </c>
      <c r="B56" s="1117"/>
      <c r="C56" s="1119"/>
      <c r="D56" s="1119"/>
      <c r="E56" s="1119"/>
      <c r="F56" s="1119"/>
      <c r="G56" s="1119"/>
      <c r="H56" s="1119"/>
      <c r="I56" s="1119"/>
      <c r="J56" s="1119"/>
      <c r="K56" s="1119"/>
      <c r="L56" s="1120"/>
      <c r="M56" s="1120"/>
      <c r="N56" s="1120"/>
      <c r="O56" s="1120"/>
      <c r="P56" s="1120"/>
      <c r="Q56" s="1121"/>
      <c r="R56" s="1121"/>
      <c r="S56" s="1121"/>
      <c r="T56" s="1121"/>
      <c r="U56" s="1121"/>
      <c r="V56" s="1121"/>
      <c r="W56" s="1121"/>
    </row>
    <row r="57" spans="1:23" x14ac:dyDescent="0.2">
      <c r="A57" s="1117">
        <v>41</v>
      </c>
      <c r="B57" s="1117"/>
      <c r="C57" s="1119"/>
      <c r="D57" s="1119"/>
      <c r="E57" s="1119"/>
      <c r="F57" s="1119"/>
      <c r="G57" s="1119"/>
      <c r="H57" s="1119"/>
      <c r="I57" s="1119"/>
      <c r="J57" s="1119"/>
      <c r="K57" s="1119"/>
      <c r="L57" s="1120"/>
      <c r="M57" s="1120"/>
      <c r="N57" s="1120"/>
      <c r="O57" s="1120"/>
      <c r="P57" s="1120"/>
      <c r="Q57" s="1121"/>
      <c r="R57" s="1121"/>
      <c r="S57" s="1121"/>
      <c r="T57" s="1121"/>
      <c r="U57" s="1121"/>
      <c r="V57" s="1121"/>
      <c r="W57" s="1121"/>
    </row>
    <row r="58" spans="1:23" x14ac:dyDescent="0.2">
      <c r="A58" s="1117">
        <v>42</v>
      </c>
      <c r="B58" s="1117"/>
      <c r="C58" s="1119"/>
      <c r="D58" s="1119"/>
      <c r="E58" s="1119"/>
      <c r="F58" s="1119"/>
      <c r="G58" s="1119"/>
      <c r="H58" s="1119"/>
      <c r="I58" s="1119"/>
      <c r="J58" s="1119"/>
      <c r="K58" s="1119"/>
      <c r="L58" s="1120"/>
      <c r="M58" s="1120"/>
      <c r="N58" s="1120"/>
      <c r="O58" s="1120"/>
      <c r="P58" s="1120"/>
      <c r="Q58" s="1121"/>
      <c r="R58" s="1121"/>
      <c r="S58" s="1121"/>
      <c r="T58" s="1121"/>
      <c r="U58" s="1121"/>
      <c r="V58" s="1121"/>
      <c r="W58" s="1121"/>
    </row>
    <row r="59" spans="1:23" x14ac:dyDescent="0.2">
      <c r="A59" s="1117">
        <v>43</v>
      </c>
      <c r="B59" s="1117"/>
      <c r="C59" s="1119"/>
      <c r="D59" s="1119"/>
      <c r="E59" s="1119"/>
      <c r="F59" s="1119"/>
      <c r="G59" s="1119"/>
      <c r="H59" s="1119"/>
      <c r="I59" s="1119"/>
      <c r="J59" s="1119"/>
      <c r="K59" s="1119"/>
      <c r="L59" s="1120"/>
      <c r="M59" s="1120"/>
      <c r="N59" s="1120"/>
      <c r="O59" s="1120"/>
      <c r="P59" s="1120"/>
      <c r="Q59" s="1121"/>
      <c r="R59" s="1121"/>
      <c r="S59" s="1121"/>
      <c r="T59" s="1121"/>
      <c r="U59" s="1121"/>
      <c r="V59" s="1121"/>
      <c r="W59" s="1121"/>
    </row>
    <row r="60" spans="1:23" x14ac:dyDescent="0.2">
      <c r="A60" s="1117">
        <v>44</v>
      </c>
      <c r="B60" s="1117"/>
      <c r="C60" s="1119"/>
      <c r="D60" s="1119"/>
      <c r="E60" s="1119"/>
      <c r="F60" s="1119"/>
      <c r="G60" s="1119"/>
      <c r="H60" s="1119"/>
      <c r="I60" s="1119"/>
      <c r="J60" s="1119"/>
      <c r="K60" s="1119"/>
      <c r="L60" s="1120"/>
      <c r="M60" s="1120"/>
      <c r="N60" s="1120"/>
      <c r="O60" s="1120"/>
      <c r="P60" s="1120"/>
      <c r="Q60" s="1121"/>
      <c r="R60" s="1121"/>
      <c r="S60" s="1121"/>
      <c r="T60" s="1121"/>
      <c r="U60" s="1121"/>
      <c r="V60" s="1121"/>
      <c r="W60" s="1121"/>
    </row>
    <row r="61" spans="1:23" x14ac:dyDescent="0.2">
      <c r="A61" s="1117">
        <v>45</v>
      </c>
      <c r="B61" s="1117"/>
      <c r="C61" s="1119"/>
      <c r="D61" s="1119"/>
      <c r="E61" s="1119"/>
      <c r="F61" s="1119"/>
      <c r="G61" s="1119"/>
      <c r="H61" s="1119"/>
      <c r="I61" s="1119"/>
      <c r="J61" s="1119"/>
      <c r="K61" s="1119"/>
      <c r="L61" s="1120"/>
      <c r="M61" s="1120"/>
      <c r="N61" s="1120"/>
      <c r="O61" s="1120"/>
      <c r="P61" s="1120"/>
      <c r="Q61" s="1121"/>
      <c r="R61" s="1121"/>
      <c r="S61" s="1121"/>
      <c r="T61" s="1121"/>
      <c r="U61" s="1121"/>
      <c r="V61" s="1121"/>
      <c r="W61" s="1121"/>
    </row>
    <row r="62" spans="1:23" x14ac:dyDescent="0.2">
      <c r="A62" s="1117">
        <v>46</v>
      </c>
      <c r="B62" s="1117"/>
      <c r="C62" s="1119"/>
      <c r="D62" s="1119"/>
      <c r="E62" s="1119"/>
      <c r="F62" s="1119"/>
      <c r="G62" s="1119"/>
      <c r="H62" s="1119"/>
      <c r="I62" s="1119"/>
      <c r="J62" s="1119"/>
      <c r="K62" s="1119"/>
      <c r="L62" s="1120"/>
      <c r="M62" s="1120"/>
      <c r="N62" s="1120"/>
      <c r="O62" s="1120"/>
      <c r="P62" s="1120"/>
      <c r="Q62" s="1121"/>
      <c r="R62" s="1121"/>
      <c r="S62" s="1121"/>
      <c r="T62" s="1121"/>
      <c r="U62" s="1121"/>
      <c r="V62" s="1121"/>
      <c r="W62" s="1121"/>
    </row>
    <row r="63" spans="1:23" x14ac:dyDescent="0.2">
      <c r="A63" s="1117">
        <v>47</v>
      </c>
      <c r="B63" s="1117"/>
      <c r="C63" s="1119"/>
      <c r="D63" s="1119"/>
      <c r="E63" s="1119"/>
      <c r="F63" s="1119"/>
      <c r="G63" s="1119"/>
      <c r="H63" s="1119"/>
      <c r="I63" s="1119"/>
      <c r="J63" s="1119"/>
      <c r="K63" s="1119"/>
      <c r="L63" s="1120"/>
      <c r="M63" s="1120"/>
      <c r="N63" s="1120"/>
      <c r="O63" s="1120"/>
      <c r="P63" s="1120"/>
      <c r="Q63" s="1121"/>
      <c r="R63" s="1121"/>
      <c r="S63" s="1121"/>
      <c r="T63" s="1121"/>
      <c r="U63" s="1121"/>
      <c r="V63" s="1121"/>
      <c r="W63" s="1121"/>
    </row>
    <row r="64" spans="1:23" x14ac:dyDescent="0.2">
      <c r="A64" s="1117">
        <v>48</v>
      </c>
      <c r="B64" s="1117"/>
      <c r="C64" s="1119"/>
      <c r="D64" s="1119"/>
      <c r="E64" s="1119"/>
      <c r="F64" s="1119"/>
      <c r="G64" s="1119"/>
      <c r="H64" s="1119"/>
      <c r="I64" s="1119"/>
      <c r="J64" s="1119"/>
      <c r="K64" s="1119"/>
      <c r="L64" s="1120"/>
      <c r="M64" s="1120"/>
      <c r="N64" s="1120"/>
      <c r="O64" s="1120"/>
      <c r="P64" s="1120"/>
      <c r="Q64" s="1121"/>
      <c r="R64" s="1121"/>
      <c r="S64" s="1121"/>
      <c r="T64" s="1121"/>
      <c r="U64" s="1121"/>
      <c r="V64" s="1121"/>
      <c r="W64" s="1121"/>
    </row>
    <row r="65" spans="1:23" x14ac:dyDescent="0.2">
      <c r="A65" s="1117">
        <v>49</v>
      </c>
      <c r="B65" s="1117"/>
      <c r="C65" s="1119"/>
      <c r="D65" s="1119"/>
      <c r="E65" s="1119"/>
      <c r="F65" s="1119"/>
      <c r="G65" s="1119"/>
      <c r="H65" s="1119"/>
      <c r="I65" s="1119"/>
      <c r="J65" s="1119"/>
      <c r="K65" s="1119"/>
      <c r="L65" s="1120"/>
      <c r="M65" s="1120"/>
      <c r="N65" s="1120"/>
      <c r="O65" s="1120"/>
      <c r="P65" s="1120"/>
      <c r="Q65" s="1121"/>
      <c r="R65" s="1121"/>
      <c r="S65" s="1121"/>
      <c r="T65" s="1121"/>
      <c r="U65" s="1121"/>
      <c r="V65" s="1121"/>
      <c r="W65" s="1121"/>
    </row>
    <row r="66" spans="1:23" x14ac:dyDescent="0.2">
      <c r="A66" s="1117">
        <v>50</v>
      </c>
      <c r="B66" s="1117"/>
      <c r="C66" s="1119"/>
      <c r="D66" s="1119"/>
      <c r="E66" s="1119"/>
      <c r="F66" s="1119"/>
      <c r="G66" s="1119"/>
      <c r="H66" s="1119"/>
      <c r="I66" s="1119"/>
      <c r="J66" s="1119"/>
      <c r="K66" s="1119"/>
      <c r="L66" s="1120"/>
      <c r="M66" s="1120"/>
      <c r="N66" s="1120"/>
      <c r="O66" s="1120"/>
      <c r="P66" s="1120"/>
      <c r="Q66" s="1121"/>
      <c r="R66" s="1121"/>
      <c r="S66" s="1121"/>
      <c r="T66" s="1121"/>
      <c r="U66" s="1121"/>
      <c r="V66" s="1121"/>
      <c r="W66" s="1121"/>
    </row>
    <row r="67" spans="1:23" x14ac:dyDescent="0.2">
      <c r="A67" s="1117">
        <v>51</v>
      </c>
      <c r="B67" s="1117"/>
      <c r="C67" s="1119"/>
      <c r="D67" s="1119"/>
      <c r="E67" s="1119"/>
      <c r="F67" s="1119"/>
      <c r="G67" s="1119"/>
      <c r="H67" s="1119"/>
      <c r="I67" s="1119"/>
      <c r="J67" s="1119"/>
      <c r="K67" s="1119"/>
      <c r="L67" s="1120"/>
      <c r="M67" s="1120"/>
      <c r="N67" s="1120"/>
      <c r="O67" s="1120"/>
      <c r="P67" s="1120"/>
      <c r="Q67" s="1121"/>
      <c r="R67" s="1121"/>
      <c r="S67" s="1121"/>
      <c r="T67" s="1121"/>
      <c r="U67" s="1121"/>
      <c r="V67" s="1121"/>
      <c r="W67" s="1121"/>
    </row>
    <row r="68" spans="1:23" x14ac:dyDescent="0.2">
      <c r="A68" s="1117">
        <v>52</v>
      </c>
      <c r="B68" s="1117"/>
      <c r="C68" s="1119"/>
      <c r="D68" s="1119"/>
      <c r="E68" s="1119"/>
      <c r="F68" s="1119"/>
      <c r="G68" s="1119"/>
      <c r="H68" s="1119"/>
      <c r="I68" s="1119"/>
      <c r="J68" s="1119"/>
      <c r="K68" s="1119"/>
      <c r="L68" s="1120"/>
      <c r="M68" s="1120"/>
      <c r="N68" s="1120"/>
      <c r="O68" s="1120"/>
      <c r="P68" s="1120"/>
      <c r="Q68" s="1121"/>
      <c r="R68" s="1121"/>
      <c r="S68" s="1121"/>
      <c r="T68" s="1121"/>
      <c r="U68" s="1121"/>
      <c r="V68" s="1121"/>
      <c r="W68" s="1121"/>
    </row>
    <row r="69" spans="1:23" x14ac:dyDescent="0.2">
      <c r="A69" s="1117">
        <v>53</v>
      </c>
      <c r="B69" s="1117"/>
      <c r="C69" s="1119"/>
      <c r="D69" s="1119"/>
      <c r="E69" s="1119"/>
      <c r="F69" s="1119"/>
      <c r="G69" s="1119"/>
      <c r="H69" s="1119"/>
      <c r="I69" s="1119"/>
      <c r="J69" s="1119"/>
      <c r="K69" s="1119"/>
      <c r="L69" s="1120"/>
      <c r="M69" s="1120"/>
      <c r="N69" s="1120"/>
      <c r="O69" s="1120"/>
      <c r="P69" s="1120"/>
      <c r="Q69" s="1121"/>
      <c r="R69" s="1121"/>
      <c r="S69" s="1121"/>
      <c r="T69" s="1121"/>
      <c r="U69" s="1121"/>
      <c r="V69" s="1121"/>
      <c r="W69" s="1121"/>
    </row>
    <row r="70" spans="1:23" x14ac:dyDescent="0.2">
      <c r="A70" s="1117">
        <v>54</v>
      </c>
      <c r="B70" s="1117"/>
      <c r="C70" s="1119"/>
      <c r="D70" s="1119"/>
      <c r="E70" s="1119"/>
      <c r="F70" s="1119"/>
      <c r="G70" s="1119"/>
      <c r="H70" s="1119"/>
      <c r="I70" s="1119"/>
      <c r="J70" s="1119"/>
      <c r="K70" s="1119"/>
      <c r="L70" s="1120"/>
      <c r="M70" s="1120"/>
      <c r="N70" s="1120"/>
      <c r="O70" s="1120"/>
      <c r="P70" s="1120"/>
      <c r="Q70" s="1121"/>
      <c r="R70" s="1121"/>
      <c r="S70" s="1121"/>
      <c r="T70" s="1121"/>
      <c r="U70" s="1121"/>
      <c r="V70" s="1121"/>
      <c r="W70" s="1121"/>
    </row>
    <row r="71" spans="1:23" x14ac:dyDescent="0.2">
      <c r="A71" s="1117">
        <v>55</v>
      </c>
      <c r="B71" s="1117"/>
      <c r="C71" s="1119"/>
      <c r="D71" s="1119"/>
      <c r="E71" s="1119"/>
      <c r="F71" s="1119"/>
      <c r="G71" s="1119"/>
      <c r="H71" s="1119"/>
      <c r="I71" s="1119"/>
      <c r="J71" s="1119"/>
      <c r="K71" s="1119"/>
      <c r="L71" s="1120"/>
      <c r="M71" s="1120"/>
      <c r="N71" s="1120"/>
      <c r="O71" s="1120"/>
      <c r="P71" s="1120"/>
      <c r="Q71" s="1121"/>
      <c r="R71" s="1121"/>
      <c r="S71" s="1121"/>
      <c r="T71" s="1121"/>
      <c r="U71" s="1121"/>
      <c r="V71" s="1121"/>
      <c r="W71" s="1121"/>
    </row>
    <row r="72" spans="1:23" x14ac:dyDescent="0.2">
      <c r="A72" s="1117">
        <v>56</v>
      </c>
      <c r="B72" s="1117"/>
      <c r="C72" s="1119"/>
      <c r="D72" s="1119"/>
      <c r="E72" s="1119"/>
      <c r="F72" s="1119"/>
      <c r="G72" s="1119"/>
      <c r="H72" s="1119"/>
      <c r="I72" s="1119"/>
      <c r="J72" s="1119"/>
      <c r="K72" s="1119"/>
      <c r="L72" s="1120"/>
      <c r="M72" s="1120"/>
      <c r="N72" s="1120"/>
      <c r="O72" s="1120"/>
      <c r="P72" s="1120"/>
      <c r="Q72" s="1121"/>
      <c r="R72" s="1121"/>
      <c r="S72" s="1121"/>
      <c r="T72" s="1121"/>
      <c r="U72" s="1121"/>
      <c r="V72" s="1121"/>
      <c r="W72" s="1121"/>
    </row>
    <row r="73" spans="1:23" x14ac:dyDescent="0.2">
      <c r="A73" s="1117">
        <v>57</v>
      </c>
      <c r="B73" s="1117"/>
      <c r="C73" s="1119"/>
      <c r="D73" s="1119"/>
      <c r="E73" s="1119"/>
      <c r="F73" s="1119"/>
      <c r="G73" s="1119"/>
      <c r="H73" s="1119"/>
      <c r="I73" s="1119"/>
      <c r="J73" s="1119"/>
      <c r="K73" s="1119"/>
      <c r="L73" s="1120"/>
      <c r="M73" s="1120"/>
      <c r="N73" s="1120"/>
      <c r="O73" s="1120"/>
      <c r="P73" s="1120"/>
      <c r="Q73" s="1121"/>
      <c r="R73" s="1121"/>
      <c r="S73" s="1121"/>
      <c r="T73" s="1121"/>
      <c r="U73" s="1121"/>
      <c r="V73" s="1121"/>
      <c r="W73" s="1121"/>
    </row>
    <row r="74" spans="1:23" x14ac:dyDescent="0.2">
      <c r="A74" s="1117">
        <v>58</v>
      </c>
      <c r="B74" s="1117"/>
      <c r="C74" s="1119"/>
      <c r="D74" s="1119"/>
      <c r="E74" s="1119"/>
      <c r="F74" s="1119"/>
      <c r="G74" s="1119"/>
      <c r="H74" s="1119"/>
      <c r="I74" s="1119"/>
      <c r="J74" s="1119"/>
      <c r="K74" s="1119"/>
      <c r="L74" s="1120"/>
      <c r="M74" s="1120"/>
      <c r="N74" s="1120"/>
      <c r="O74" s="1120"/>
      <c r="P74" s="1120"/>
      <c r="Q74" s="1121"/>
      <c r="R74" s="1121"/>
      <c r="S74" s="1121"/>
      <c r="T74" s="1121"/>
      <c r="U74" s="1121"/>
      <c r="V74" s="1121"/>
      <c r="W74" s="1121"/>
    </row>
    <row r="75" spans="1:23" x14ac:dyDescent="0.2">
      <c r="A75" s="1117">
        <v>59</v>
      </c>
      <c r="B75" s="1117"/>
      <c r="C75" s="1119"/>
      <c r="D75" s="1119"/>
      <c r="E75" s="1119"/>
      <c r="F75" s="1119"/>
      <c r="G75" s="1119"/>
      <c r="H75" s="1119"/>
      <c r="I75" s="1119"/>
      <c r="J75" s="1119"/>
      <c r="K75" s="1119"/>
      <c r="L75" s="1120"/>
      <c r="M75" s="1120"/>
      <c r="N75" s="1120"/>
      <c r="O75" s="1120"/>
      <c r="P75" s="1120"/>
      <c r="Q75" s="1121"/>
      <c r="R75" s="1121"/>
      <c r="S75" s="1121"/>
      <c r="T75" s="1121"/>
      <c r="U75" s="1121"/>
      <c r="V75" s="1121"/>
      <c r="W75" s="1121"/>
    </row>
    <row r="76" spans="1:23" x14ac:dyDescent="0.2">
      <c r="A76" s="1117">
        <v>60</v>
      </c>
      <c r="B76" s="1117"/>
      <c r="C76" s="1119"/>
      <c r="D76" s="1119"/>
      <c r="E76" s="1119"/>
      <c r="F76" s="1119"/>
      <c r="G76" s="1119"/>
      <c r="H76" s="1119"/>
      <c r="I76" s="1119"/>
      <c r="J76" s="1119"/>
      <c r="K76" s="1119"/>
      <c r="L76" s="1120"/>
      <c r="M76" s="1120"/>
      <c r="N76" s="1120"/>
      <c r="O76" s="1120"/>
      <c r="P76" s="1120"/>
      <c r="Q76" s="1121"/>
      <c r="R76" s="1121"/>
      <c r="S76" s="1121"/>
      <c r="T76" s="1121"/>
      <c r="U76" s="1121"/>
      <c r="V76" s="1121"/>
      <c r="W76" s="1121"/>
    </row>
    <row r="77" spans="1:23" x14ac:dyDescent="0.2">
      <c r="A77" s="1117">
        <v>61</v>
      </c>
      <c r="B77" s="1117"/>
      <c r="C77" s="1119"/>
      <c r="D77" s="1119"/>
      <c r="E77" s="1119"/>
      <c r="F77" s="1119"/>
      <c r="G77" s="1119"/>
      <c r="H77" s="1119"/>
      <c r="I77" s="1119"/>
      <c r="J77" s="1119"/>
      <c r="K77" s="1119"/>
      <c r="L77" s="1120"/>
      <c r="M77" s="1120"/>
      <c r="N77" s="1120"/>
      <c r="O77" s="1120"/>
      <c r="P77" s="1120"/>
      <c r="Q77" s="1121"/>
      <c r="R77" s="1121"/>
      <c r="S77" s="1121"/>
      <c r="T77" s="1121"/>
      <c r="U77" s="1121"/>
      <c r="V77" s="1121"/>
      <c r="W77" s="1121"/>
    </row>
    <row r="78" spans="1:23" x14ac:dyDescent="0.2">
      <c r="A78" s="1117">
        <v>62</v>
      </c>
      <c r="B78" s="1117"/>
      <c r="C78" s="1119"/>
      <c r="D78" s="1119"/>
      <c r="E78" s="1119"/>
      <c r="F78" s="1119"/>
      <c r="G78" s="1119"/>
      <c r="H78" s="1119"/>
      <c r="I78" s="1119"/>
      <c r="J78" s="1119"/>
      <c r="K78" s="1119"/>
      <c r="L78" s="1120"/>
      <c r="M78" s="1120"/>
      <c r="N78" s="1120"/>
      <c r="O78" s="1120"/>
      <c r="P78" s="1120"/>
      <c r="Q78" s="1121"/>
      <c r="R78" s="1121"/>
      <c r="S78" s="1121"/>
      <c r="T78" s="1121"/>
      <c r="U78" s="1121"/>
      <c r="V78" s="1121"/>
      <c r="W78" s="1121"/>
    </row>
    <row r="79" spans="1:23" x14ac:dyDescent="0.2">
      <c r="A79" s="1117">
        <v>63</v>
      </c>
      <c r="B79" s="1117"/>
      <c r="C79" s="1119"/>
      <c r="D79" s="1119"/>
      <c r="E79" s="1119"/>
      <c r="F79" s="1119"/>
      <c r="G79" s="1119"/>
      <c r="H79" s="1119"/>
      <c r="I79" s="1119"/>
      <c r="J79" s="1119"/>
      <c r="K79" s="1119"/>
      <c r="L79" s="1120"/>
      <c r="M79" s="1120"/>
      <c r="N79" s="1120"/>
      <c r="O79" s="1120"/>
      <c r="P79" s="1120"/>
      <c r="Q79" s="1121"/>
      <c r="R79" s="1121"/>
      <c r="S79" s="1121"/>
      <c r="T79" s="1121"/>
      <c r="U79" s="1121"/>
      <c r="V79" s="1121"/>
      <c r="W79" s="1121"/>
    </row>
    <row r="80" spans="1:23" x14ac:dyDescent="0.2">
      <c r="A80" s="1117">
        <v>64</v>
      </c>
      <c r="B80" s="1117"/>
      <c r="C80" s="1119"/>
      <c r="D80" s="1119"/>
      <c r="E80" s="1119"/>
      <c r="F80" s="1119"/>
      <c r="G80" s="1119"/>
      <c r="H80" s="1119"/>
      <c r="I80" s="1119"/>
      <c r="J80" s="1119"/>
      <c r="K80" s="1119"/>
      <c r="L80" s="1120"/>
      <c r="M80" s="1120"/>
      <c r="N80" s="1120"/>
      <c r="O80" s="1120"/>
      <c r="P80" s="1120"/>
      <c r="Q80" s="1121"/>
      <c r="R80" s="1121"/>
      <c r="S80" s="1121"/>
      <c r="T80" s="1121"/>
      <c r="U80" s="1121"/>
      <c r="V80" s="1121"/>
      <c r="W80" s="1121"/>
    </row>
    <row r="81" spans="1:23" x14ac:dyDescent="0.2">
      <c r="A81" s="1117">
        <v>65</v>
      </c>
      <c r="B81" s="1117"/>
      <c r="C81" s="1119"/>
      <c r="D81" s="1119"/>
      <c r="E81" s="1119"/>
      <c r="F81" s="1119"/>
      <c r="G81" s="1119"/>
      <c r="H81" s="1119"/>
      <c r="I81" s="1119"/>
      <c r="J81" s="1119"/>
      <c r="K81" s="1119"/>
      <c r="L81" s="1120"/>
      <c r="M81" s="1120"/>
      <c r="N81" s="1120"/>
      <c r="O81" s="1120"/>
      <c r="P81" s="1120"/>
      <c r="Q81" s="1121"/>
      <c r="R81" s="1121"/>
      <c r="S81" s="1121"/>
      <c r="T81" s="1121"/>
      <c r="U81" s="1121"/>
      <c r="V81" s="1121"/>
      <c r="W81" s="1121"/>
    </row>
    <row r="82" spans="1:23" x14ac:dyDescent="0.2">
      <c r="A82" s="1117">
        <v>66</v>
      </c>
      <c r="B82" s="1117"/>
      <c r="C82" s="1119"/>
      <c r="D82" s="1119"/>
      <c r="E82" s="1119"/>
      <c r="F82" s="1119"/>
      <c r="G82" s="1119"/>
      <c r="H82" s="1119"/>
      <c r="I82" s="1119"/>
      <c r="J82" s="1119"/>
      <c r="K82" s="1119"/>
      <c r="L82" s="1120"/>
      <c r="M82" s="1120"/>
      <c r="N82" s="1120"/>
      <c r="O82" s="1120"/>
      <c r="P82" s="1120"/>
      <c r="Q82" s="1121"/>
      <c r="R82" s="1121"/>
      <c r="S82" s="1121"/>
      <c r="T82" s="1121"/>
      <c r="U82" s="1121"/>
      <c r="V82" s="1121"/>
      <c r="W82" s="1121"/>
    </row>
    <row r="83" spans="1:23" x14ac:dyDescent="0.2">
      <c r="A83" s="1117">
        <v>67</v>
      </c>
      <c r="B83" s="1117"/>
      <c r="C83" s="1119"/>
      <c r="D83" s="1119"/>
      <c r="E83" s="1119"/>
      <c r="F83" s="1119"/>
      <c r="G83" s="1119"/>
      <c r="H83" s="1119"/>
      <c r="I83" s="1119"/>
      <c r="J83" s="1119"/>
      <c r="K83" s="1119"/>
      <c r="L83" s="1120"/>
      <c r="M83" s="1120"/>
      <c r="N83" s="1120"/>
      <c r="O83" s="1120"/>
      <c r="P83" s="1120"/>
      <c r="Q83" s="1121"/>
      <c r="R83" s="1121"/>
      <c r="S83" s="1121"/>
      <c r="T83" s="1121"/>
      <c r="U83" s="1121"/>
      <c r="V83" s="1121"/>
      <c r="W83" s="1121"/>
    </row>
    <row r="84" spans="1:23" x14ac:dyDescent="0.2">
      <c r="A84" s="1117">
        <v>68</v>
      </c>
      <c r="B84" s="1117"/>
      <c r="C84" s="1119"/>
      <c r="D84" s="1119"/>
      <c r="E84" s="1119"/>
      <c r="F84" s="1119"/>
      <c r="G84" s="1119"/>
      <c r="H84" s="1119"/>
      <c r="I84" s="1119"/>
      <c r="J84" s="1119"/>
      <c r="K84" s="1119"/>
      <c r="L84" s="1120"/>
      <c r="M84" s="1120"/>
      <c r="N84" s="1120"/>
      <c r="O84" s="1120"/>
      <c r="P84" s="1120"/>
      <c r="Q84" s="1121"/>
      <c r="R84" s="1121"/>
      <c r="S84" s="1121"/>
      <c r="T84" s="1121"/>
      <c r="U84" s="1121"/>
      <c r="V84" s="1121"/>
      <c r="W84" s="1121"/>
    </row>
    <row r="85" spans="1:23" x14ac:dyDescent="0.2">
      <c r="A85" s="1117">
        <v>69</v>
      </c>
      <c r="B85" s="1117"/>
      <c r="C85" s="1119"/>
      <c r="D85" s="1119"/>
      <c r="E85" s="1119"/>
      <c r="F85" s="1119"/>
      <c r="G85" s="1119"/>
      <c r="H85" s="1119"/>
      <c r="I85" s="1119"/>
      <c r="J85" s="1119"/>
      <c r="K85" s="1119"/>
      <c r="L85" s="1120"/>
      <c r="M85" s="1120"/>
      <c r="N85" s="1120"/>
      <c r="O85" s="1120"/>
      <c r="P85" s="1120"/>
      <c r="Q85" s="1121"/>
      <c r="R85" s="1121"/>
      <c r="S85" s="1121"/>
      <c r="T85" s="1121"/>
      <c r="U85" s="1121"/>
      <c r="V85" s="1121"/>
      <c r="W85" s="1121"/>
    </row>
    <row r="86" spans="1:23" x14ac:dyDescent="0.2">
      <c r="A86" s="1117">
        <v>70</v>
      </c>
      <c r="B86" s="1117"/>
      <c r="C86" s="1119"/>
      <c r="D86" s="1119"/>
      <c r="E86" s="1119"/>
      <c r="F86" s="1119"/>
      <c r="G86" s="1119"/>
      <c r="H86" s="1119"/>
      <c r="I86" s="1119"/>
      <c r="J86" s="1119"/>
      <c r="K86" s="1119"/>
      <c r="L86" s="1120"/>
      <c r="M86" s="1120"/>
      <c r="N86" s="1120"/>
      <c r="O86" s="1120"/>
      <c r="P86" s="1120"/>
      <c r="Q86" s="1121"/>
      <c r="R86" s="1121"/>
      <c r="S86" s="1121"/>
      <c r="T86" s="1121"/>
      <c r="U86" s="1121"/>
      <c r="V86" s="1121"/>
      <c r="W86" s="1121"/>
    </row>
    <row r="87" spans="1:23" x14ac:dyDescent="0.2">
      <c r="A87" s="1117">
        <v>71</v>
      </c>
      <c r="B87" s="1117"/>
      <c r="C87" s="1119"/>
      <c r="D87" s="1119"/>
      <c r="E87" s="1119"/>
      <c r="F87" s="1119"/>
      <c r="G87" s="1119"/>
      <c r="H87" s="1119"/>
      <c r="I87" s="1119"/>
      <c r="J87" s="1119"/>
      <c r="K87" s="1119"/>
      <c r="L87" s="1120"/>
      <c r="M87" s="1120"/>
      <c r="N87" s="1120"/>
      <c r="O87" s="1120"/>
      <c r="P87" s="1120"/>
      <c r="Q87" s="1121"/>
      <c r="R87" s="1121"/>
      <c r="S87" s="1121"/>
      <c r="T87" s="1121"/>
      <c r="U87" s="1121"/>
      <c r="V87" s="1121"/>
      <c r="W87" s="1121"/>
    </row>
    <row r="88" spans="1:23" x14ac:dyDescent="0.2">
      <c r="A88" s="1117">
        <v>72</v>
      </c>
      <c r="B88" s="1117"/>
      <c r="C88" s="1119"/>
      <c r="D88" s="1119"/>
      <c r="E88" s="1119"/>
      <c r="F88" s="1119"/>
      <c r="G88" s="1119"/>
      <c r="H88" s="1119"/>
      <c r="I88" s="1119"/>
      <c r="J88" s="1119"/>
      <c r="K88" s="1119"/>
      <c r="L88" s="1120"/>
      <c r="M88" s="1120"/>
      <c r="N88" s="1120"/>
      <c r="O88" s="1120"/>
      <c r="P88" s="1120"/>
      <c r="Q88" s="1121"/>
      <c r="R88" s="1121"/>
      <c r="S88" s="1121"/>
      <c r="T88" s="1121"/>
      <c r="U88" s="1121"/>
      <c r="V88" s="1121"/>
      <c r="W88" s="1121"/>
    </row>
    <row r="89" spans="1:23" x14ac:dyDescent="0.2">
      <c r="A89" s="1117">
        <v>73</v>
      </c>
      <c r="B89" s="1117"/>
      <c r="C89" s="1119"/>
      <c r="D89" s="1119"/>
      <c r="E89" s="1119"/>
      <c r="F89" s="1119"/>
      <c r="G89" s="1119"/>
      <c r="H89" s="1119"/>
      <c r="I89" s="1119"/>
      <c r="J89" s="1119"/>
      <c r="K89" s="1119"/>
      <c r="L89" s="1120"/>
      <c r="M89" s="1120"/>
      <c r="N89" s="1120"/>
      <c r="O89" s="1120"/>
      <c r="P89" s="1120"/>
      <c r="Q89" s="1121"/>
      <c r="R89" s="1121"/>
      <c r="S89" s="1121"/>
      <c r="T89" s="1121"/>
      <c r="U89" s="1121"/>
      <c r="V89" s="1121"/>
      <c r="W89" s="1121"/>
    </row>
    <row r="90" spans="1:23" x14ac:dyDescent="0.2">
      <c r="A90" s="1117">
        <v>74</v>
      </c>
      <c r="B90" s="1117"/>
      <c r="C90" s="1119"/>
      <c r="D90" s="1119"/>
      <c r="E90" s="1119"/>
      <c r="F90" s="1119"/>
      <c r="G90" s="1119"/>
      <c r="H90" s="1119"/>
      <c r="I90" s="1119"/>
      <c r="J90" s="1119"/>
      <c r="K90" s="1119"/>
      <c r="L90" s="1120"/>
      <c r="M90" s="1120"/>
      <c r="N90" s="1120"/>
      <c r="O90" s="1120"/>
      <c r="P90" s="1120"/>
      <c r="Q90" s="1121"/>
      <c r="R90" s="1121"/>
      <c r="S90" s="1121"/>
      <c r="T90" s="1121"/>
      <c r="U90" s="1121"/>
      <c r="V90" s="1121"/>
      <c r="W90" s="1121"/>
    </row>
    <row r="91" spans="1:23" x14ac:dyDescent="0.2">
      <c r="A91" s="1117">
        <v>75</v>
      </c>
      <c r="B91" s="1117"/>
      <c r="C91" s="1119"/>
      <c r="D91" s="1119"/>
      <c r="E91" s="1119"/>
      <c r="F91" s="1119"/>
      <c r="G91" s="1119"/>
      <c r="H91" s="1119"/>
      <c r="I91" s="1119"/>
      <c r="J91" s="1119"/>
      <c r="K91" s="1119"/>
      <c r="L91" s="1120"/>
      <c r="M91" s="1120"/>
      <c r="N91" s="1120"/>
      <c r="O91" s="1120"/>
      <c r="P91" s="1120"/>
      <c r="Q91" s="1121"/>
      <c r="R91" s="1121"/>
      <c r="S91" s="1121"/>
      <c r="T91" s="1121"/>
      <c r="U91" s="1121"/>
      <c r="V91" s="1121"/>
      <c r="W91" s="1121"/>
    </row>
    <row r="92" spans="1:23" x14ac:dyDescent="0.2">
      <c r="A92" s="1117">
        <v>76</v>
      </c>
      <c r="B92" s="1117"/>
      <c r="C92" s="1119"/>
      <c r="D92" s="1119"/>
      <c r="E92" s="1119"/>
      <c r="F92" s="1119"/>
      <c r="G92" s="1119"/>
      <c r="H92" s="1119"/>
      <c r="I92" s="1119"/>
      <c r="J92" s="1119"/>
      <c r="K92" s="1119"/>
      <c r="L92" s="1120"/>
      <c r="M92" s="1120"/>
      <c r="N92" s="1120"/>
      <c r="O92" s="1120"/>
      <c r="P92" s="1120"/>
      <c r="Q92" s="1121"/>
      <c r="R92" s="1121"/>
      <c r="S92" s="1121"/>
      <c r="T92" s="1121"/>
      <c r="U92" s="1121"/>
      <c r="V92" s="1121"/>
      <c r="W92" s="1121"/>
    </row>
    <row r="93" spans="1:23" x14ac:dyDescent="0.2">
      <c r="A93" s="1117">
        <v>77</v>
      </c>
      <c r="B93" s="1117"/>
      <c r="C93" s="1119"/>
      <c r="D93" s="1119"/>
      <c r="E93" s="1119"/>
      <c r="F93" s="1119"/>
      <c r="G93" s="1119"/>
      <c r="H93" s="1119"/>
      <c r="I93" s="1119"/>
      <c r="J93" s="1119"/>
      <c r="K93" s="1119"/>
      <c r="L93" s="1120"/>
      <c r="M93" s="1120"/>
      <c r="N93" s="1120"/>
      <c r="O93" s="1120"/>
      <c r="P93" s="1120"/>
      <c r="Q93" s="1121"/>
      <c r="R93" s="1121"/>
      <c r="S93" s="1121"/>
      <c r="T93" s="1121"/>
      <c r="U93" s="1121"/>
      <c r="V93" s="1121"/>
      <c r="W93" s="1121"/>
    </row>
    <row r="94" spans="1:23" x14ac:dyDescent="0.2">
      <c r="A94" s="1117">
        <v>78</v>
      </c>
      <c r="B94" s="1117"/>
      <c r="C94" s="1119"/>
      <c r="D94" s="1119"/>
      <c r="E94" s="1119"/>
      <c r="F94" s="1119"/>
      <c r="G94" s="1119"/>
      <c r="H94" s="1119"/>
      <c r="I94" s="1119"/>
      <c r="J94" s="1119"/>
      <c r="K94" s="1119"/>
      <c r="L94" s="1120"/>
      <c r="M94" s="1120"/>
      <c r="N94" s="1120"/>
      <c r="O94" s="1120"/>
      <c r="P94" s="1120"/>
      <c r="Q94" s="1121"/>
      <c r="R94" s="1121"/>
      <c r="S94" s="1121"/>
      <c r="T94" s="1121"/>
      <c r="U94" s="1121"/>
      <c r="V94" s="1121"/>
      <c r="W94" s="1121"/>
    </row>
    <row r="95" spans="1:23" x14ac:dyDescent="0.2">
      <c r="A95" s="1117">
        <v>79</v>
      </c>
      <c r="B95" s="1117"/>
      <c r="C95" s="1119"/>
      <c r="D95" s="1119"/>
      <c r="E95" s="1119"/>
      <c r="F95" s="1119"/>
      <c r="G95" s="1119"/>
      <c r="H95" s="1119"/>
      <c r="I95" s="1119"/>
      <c r="J95" s="1119"/>
      <c r="K95" s="1119"/>
      <c r="L95" s="1120"/>
      <c r="M95" s="1120"/>
      <c r="N95" s="1120"/>
      <c r="O95" s="1120"/>
      <c r="P95" s="1120"/>
      <c r="Q95" s="1121"/>
      <c r="R95" s="1121"/>
      <c r="S95" s="1121"/>
      <c r="T95" s="1121"/>
      <c r="U95" s="1121"/>
      <c r="V95" s="1121"/>
      <c r="W95" s="1121"/>
    </row>
    <row r="96" spans="1:23" x14ac:dyDescent="0.2">
      <c r="A96" s="1117">
        <v>80</v>
      </c>
      <c r="B96" s="1117"/>
      <c r="C96" s="1119"/>
      <c r="D96" s="1119"/>
      <c r="E96" s="1119"/>
      <c r="F96" s="1119"/>
      <c r="G96" s="1119"/>
      <c r="H96" s="1119"/>
      <c r="I96" s="1119"/>
      <c r="J96" s="1119"/>
      <c r="K96" s="1119"/>
      <c r="L96" s="1120"/>
      <c r="M96" s="1120"/>
      <c r="N96" s="1120"/>
      <c r="O96" s="1120"/>
      <c r="P96" s="1120"/>
      <c r="Q96" s="1121"/>
      <c r="R96" s="1121"/>
      <c r="S96" s="1121"/>
      <c r="T96" s="1121"/>
      <c r="U96" s="1121"/>
      <c r="V96" s="1121"/>
      <c r="W96" s="1121"/>
    </row>
    <row r="97" spans="1:23" x14ac:dyDescent="0.2">
      <c r="A97" s="1117">
        <v>81</v>
      </c>
      <c r="B97" s="1117"/>
      <c r="C97" s="1119"/>
      <c r="D97" s="1119"/>
      <c r="E97" s="1119"/>
      <c r="F97" s="1119"/>
      <c r="G97" s="1119"/>
      <c r="H97" s="1119"/>
      <c r="I97" s="1119"/>
      <c r="J97" s="1119"/>
      <c r="K97" s="1119"/>
      <c r="L97" s="1120"/>
      <c r="M97" s="1120"/>
      <c r="N97" s="1120"/>
      <c r="O97" s="1120"/>
      <c r="P97" s="1120"/>
      <c r="Q97" s="1121"/>
      <c r="R97" s="1121"/>
      <c r="S97" s="1121"/>
      <c r="T97" s="1121"/>
      <c r="U97" s="1121"/>
      <c r="V97" s="1121"/>
      <c r="W97" s="1121"/>
    </row>
    <row r="98" spans="1:23" x14ac:dyDescent="0.2">
      <c r="A98" s="1117">
        <v>82</v>
      </c>
      <c r="B98" s="1117"/>
      <c r="C98" s="1119"/>
      <c r="D98" s="1119"/>
      <c r="E98" s="1119"/>
      <c r="F98" s="1119"/>
      <c r="G98" s="1119"/>
      <c r="H98" s="1119"/>
      <c r="I98" s="1119"/>
      <c r="J98" s="1119"/>
      <c r="K98" s="1119"/>
      <c r="L98" s="1120"/>
      <c r="M98" s="1120"/>
      <c r="N98" s="1120"/>
      <c r="O98" s="1120"/>
      <c r="P98" s="1120"/>
      <c r="Q98" s="1121"/>
      <c r="R98" s="1121"/>
      <c r="S98" s="1121"/>
      <c r="T98" s="1121"/>
      <c r="U98" s="1121"/>
      <c r="V98" s="1121"/>
      <c r="W98" s="1121"/>
    </row>
    <row r="99" spans="1:23" x14ac:dyDescent="0.2">
      <c r="A99" s="1117">
        <v>83</v>
      </c>
      <c r="B99" s="1117"/>
      <c r="C99" s="1119"/>
      <c r="D99" s="1119"/>
      <c r="E99" s="1119"/>
      <c r="F99" s="1119"/>
      <c r="G99" s="1119"/>
      <c r="H99" s="1119"/>
      <c r="I99" s="1119"/>
      <c r="J99" s="1119"/>
      <c r="K99" s="1119"/>
      <c r="L99" s="1120"/>
      <c r="M99" s="1120"/>
      <c r="N99" s="1120"/>
      <c r="O99" s="1120"/>
      <c r="P99" s="1120"/>
      <c r="Q99" s="1121"/>
      <c r="R99" s="1121"/>
      <c r="S99" s="1121"/>
      <c r="T99" s="1121"/>
      <c r="U99" s="1121"/>
      <c r="V99" s="1121"/>
      <c r="W99" s="1121"/>
    </row>
    <row r="100" spans="1:23" x14ac:dyDescent="0.2">
      <c r="A100" s="1117">
        <v>84</v>
      </c>
      <c r="B100" s="1117"/>
      <c r="C100" s="1119"/>
      <c r="D100" s="1119"/>
      <c r="E100" s="1119"/>
      <c r="F100" s="1119"/>
      <c r="G100" s="1119"/>
      <c r="H100" s="1119"/>
      <c r="I100" s="1119"/>
      <c r="J100" s="1119"/>
      <c r="K100" s="1119"/>
      <c r="L100" s="1120"/>
      <c r="M100" s="1120"/>
      <c r="N100" s="1120"/>
      <c r="O100" s="1120"/>
      <c r="P100" s="1120"/>
      <c r="Q100" s="1121"/>
      <c r="R100" s="1121"/>
      <c r="S100" s="1121"/>
      <c r="T100" s="1121"/>
      <c r="U100" s="1121"/>
      <c r="V100" s="1121"/>
      <c r="W100" s="1121"/>
    </row>
    <row r="101" spans="1:23" x14ac:dyDescent="0.2">
      <c r="A101" s="1117">
        <v>85</v>
      </c>
      <c r="B101" s="1117"/>
      <c r="C101" s="1119"/>
      <c r="D101" s="1119"/>
      <c r="E101" s="1119"/>
      <c r="F101" s="1119"/>
      <c r="G101" s="1119"/>
      <c r="H101" s="1119"/>
      <c r="I101" s="1119"/>
      <c r="J101" s="1119"/>
      <c r="K101" s="1119"/>
      <c r="L101" s="1120"/>
      <c r="M101" s="1120"/>
      <c r="N101" s="1120"/>
      <c r="O101" s="1120"/>
      <c r="P101" s="1120"/>
      <c r="Q101" s="1121"/>
      <c r="R101" s="1121"/>
      <c r="S101" s="1121"/>
      <c r="T101" s="1121"/>
      <c r="U101" s="1121"/>
      <c r="V101" s="1121"/>
      <c r="W101" s="1121"/>
    </row>
    <row r="102" spans="1:23" x14ac:dyDescent="0.2">
      <c r="A102" s="1117">
        <v>86</v>
      </c>
      <c r="B102" s="1117"/>
      <c r="C102" s="1119"/>
      <c r="D102" s="1119"/>
      <c r="E102" s="1119"/>
      <c r="F102" s="1119"/>
      <c r="G102" s="1119"/>
      <c r="H102" s="1119"/>
      <c r="I102" s="1119"/>
      <c r="J102" s="1119"/>
      <c r="K102" s="1119"/>
      <c r="L102" s="1120"/>
      <c r="M102" s="1120"/>
      <c r="N102" s="1120"/>
      <c r="O102" s="1120"/>
      <c r="P102" s="1120"/>
      <c r="Q102" s="1121"/>
      <c r="R102" s="1121"/>
      <c r="S102" s="1121"/>
      <c r="T102" s="1121"/>
      <c r="U102" s="1121"/>
      <c r="V102" s="1121"/>
      <c r="W102" s="1121"/>
    </row>
    <row r="103" spans="1:23" x14ac:dyDescent="0.2">
      <c r="A103" s="1117">
        <v>87</v>
      </c>
      <c r="B103" s="1117"/>
      <c r="C103" s="1119"/>
      <c r="D103" s="1119"/>
      <c r="E103" s="1119"/>
      <c r="F103" s="1119"/>
      <c r="G103" s="1119"/>
      <c r="H103" s="1119"/>
      <c r="I103" s="1119"/>
      <c r="J103" s="1119"/>
      <c r="K103" s="1119"/>
      <c r="L103" s="1120"/>
      <c r="M103" s="1120"/>
      <c r="N103" s="1120"/>
      <c r="O103" s="1120"/>
      <c r="P103" s="1120"/>
      <c r="Q103" s="1121"/>
      <c r="R103" s="1121"/>
      <c r="S103" s="1121"/>
      <c r="T103" s="1121"/>
      <c r="U103" s="1121"/>
      <c r="V103" s="1121"/>
      <c r="W103" s="1121"/>
    </row>
    <row r="104" spans="1:23" x14ac:dyDescent="0.2">
      <c r="A104" s="1117">
        <v>88</v>
      </c>
      <c r="B104" s="1117"/>
      <c r="C104" s="1119"/>
      <c r="D104" s="1119"/>
      <c r="E104" s="1119"/>
      <c r="F104" s="1119"/>
      <c r="G104" s="1119"/>
      <c r="H104" s="1119"/>
      <c r="I104" s="1119"/>
      <c r="J104" s="1119"/>
      <c r="K104" s="1119"/>
      <c r="L104" s="1120"/>
      <c r="M104" s="1120"/>
      <c r="N104" s="1120"/>
      <c r="O104" s="1120"/>
      <c r="P104" s="1120"/>
      <c r="Q104" s="1121"/>
      <c r="R104" s="1121"/>
      <c r="S104" s="1121"/>
      <c r="T104" s="1121"/>
      <c r="U104" s="1121"/>
      <c r="V104" s="1121"/>
      <c r="W104" s="1121"/>
    </row>
    <row r="105" spans="1:23" x14ac:dyDescent="0.2">
      <c r="A105" s="1117">
        <v>89</v>
      </c>
      <c r="B105" s="1117"/>
      <c r="C105" s="1119"/>
      <c r="D105" s="1119"/>
      <c r="E105" s="1119"/>
      <c r="F105" s="1119"/>
      <c r="G105" s="1119"/>
      <c r="H105" s="1119"/>
      <c r="I105" s="1119"/>
      <c r="J105" s="1119"/>
      <c r="K105" s="1119"/>
      <c r="L105" s="1120"/>
      <c r="M105" s="1120"/>
      <c r="N105" s="1120"/>
      <c r="O105" s="1120"/>
      <c r="P105" s="1120"/>
      <c r="Q105" s="1121"/>
      <c r="R105" s="1121"/>
      <c r="S105" s="1121"/>
      <c r="T105" s="1121"/>
      <c r="U105" s="1121"/>
      <c r="V105" s="1121"/>
      <c r="W105" s="1121"/>
    </row>
    <row r="106" spans="1:23" x14ac:dyDescent="0.2">
      <c r="A106" s="1117">
        <v>90</v>
      </c>
      <c r="B106" s="1117"/>
      <c r="C106" s="1119"/>
      <c r="D106" s="1119"/>
      <c r="E106" s="1119"/>
      <c r="F106" s="1119"/>
      <c r="G106" s="1119"/>
      <c r="H106" s="1119"/>
      <c r="I106" s="1119"/>
      <c r="J106" s="1119"/>
      <c r="K106" s="1119"/>
      <c r="L106" s="1120"/>
      <c r="M106" s="1120"/>
      <c r="N106" s="1120"/>
      <c r="O106" s="1120"/>
      <c r="P106" s="1120"/>
      <c r="Q106" s="1121"/>
      <c r="R106" s="1121"/>
      <c r="S106" s="1121"/>
      <c r="T106" s="1121"/>
      <c r="U106" s="1121"/>
      <c r="V106" s="1121"/>
      <c r="W106" s="1121"/>
    </row>
    <row r="107" spans="1:23" x14ac:dyDescent="0.2">
      <c r="A107" s="1117">
        <v>91</v>
      </c>
      <c r="B107" s="1117"/>
      <c r="C107" s="1119"/>
      <c r="D107" s="1119"/>
      <c r="E107" s="1119"/>
      <c r="F107" s="1119"/>
      <c r="G107" s="1119"/>
      <c r="H107" s="1119"/>
      <c r="I107" s="1119"/>
      <c r="J107" s="1119"/>
      <c r="K107" s="1119"/>
      <c r="L107" s="1120"/>
      <c r="M107" s="1120"/>
      <c r="N107" s="1120"/>
      <c r="O107" s="1120"/>
      <c r="P107" s="1120"/>
      <c r="Q107" s="1121"/>
      <c r="R107" s="1121"/>
      <c r="S107" s="1121"/>
      <c r="T107" s="1121"/>
      <c r="U107" s="1121"/>
      <c r="V107" s="1121"/>
      <c r="W107" s="1121"/>
    </row>
    <row r="108" spans="1:23" x14ac:dyDescent="0.2">
      <c r="A108" s="1117">
        <v>92</v>
      </c>
      <c r="B108" s="1117"/>
      <c r="C108" s="1119"/>
      <c r="D108" s="1119"/>
      <c r="E108" s="1119"/>
      <c r="F108" s="1119"/>
      <c r="G108" s="1119"/>
      <c r="H108" s="1119"/>
      <c r="I108" s="1119"/>
      <c r="J108" s="1119"/>
      <c r="K108" s="1119"/>
      <c r="L108" s="1120"/>
      <c r="M108" s="1120"/>
      <c r="N108" s="1120"/>
      <c r="O108" s="1120"/>
      <c r="P108" s="1120"/>
      <c r="Q108" s="1121"/>
      <c r="R108" s="1121"/>
      <c r="S108" s="1121"/>
      <c r="T108" s="1121"/>
      <c r="U108" s="1121"/>
      <c r="V108" s="1121"/>
      <c r="W108" s="1121"/>
    </row>
    <row r="109" spans="1:23" x14ac:dyDescent="0.2">
      <c r="A109" s="1117">
        <v>93</v>
      </c>
      <c r="B109" s="1117"/>
      <c r="C109" s="1119"/>
      <c r="D109" s="1119"/>
      <c r="E109" s="1119"/>
      <c r="F109" s="1119"/>
      <c r="G109" s="1119"/>
      <c r="H109" s="1119"/>
      <c r="I109" s="1119"/>
      <c r="J109" s="1119"/>
      <c r="K109" s="1119"/>
      <c r="L109" s="1120"/>
      <c r="M109" s="1120"/>
      <c r="N109" s="1120"/>
      <c r="O109" s="1120"/>
      <c r="P109" s="1120"/>
      <c r="Q109" s="1121"/>
      <c r="R109" s="1121"/>
      <c r="S109" s="1121"/>
      <c r="T109" s="1121"/>
      <c r="U109" s="1121"/>
      <c r="V109" s="1121"/>
      <c r="W109" s="1121"/>
    </row>
    <row r="110" spans="1:23" x14ac:dyDescent="0.2">
      <c r="A110" s="1117">
        <v>94</v>
      </c>
      <c r="B110" s="1117"/>
      <c r="C110" s="1119"/>
      <c r="D110" s="1119"/>
      <c r="E110" s="1119"/>
      <c r="F110" s="1119"/>
      <c r="G110" s="1119"/>
      <c r="H110" s="1119"/>
      <c r="I110" s="1119"/>
      <c r="J110" s="1119"/>
      <c r="K110" s="1119"/>
      <c r="L110" s="1120"/>
      <c r="M110" s="1120"/>
      <c r="N110" s="1120"/>
      <c r="O110" s="1120"/>
      <c r="P110" s="1120"/>
      <c r="Q110" s="1121"/>
      <c r="R110" s="1121"/>
      <c r="S110" s="1121"/>
      <c r="T110" s="1121"/>
      <c r="U110" s="1121"/>
      <c r="V110" s="1121"/>
      <c r="W110" s="1121"/>
    </row>
    <row r="111" spans="1:23" x14ac:dyDescent="0.2">
      <c r="A111" s="1117">
        <v>95</v>
      </c>
      <c r="B111" s="1117"/>
      <c r="C111" s="1119"/>
      <c r="D111" s="1119"/>
      <c r="E111" s="1119"/>
      <c r="F111" s="1119"/>
      <c r="G111" s="1119"/>
      <c r="H111" s="1119"/>
      <c r="I111" s="1119"/>
      <c r="J111" s="1119"/>
      <c r="K111" s="1119"/>
      <c r="L111" s="1120"/>
      <c r="M111" s="1120"/>
      <c r="N111" s="1120"/>
      <c r="O111" s="1120"/>
      <c r="P111" s="1120"/>
      <c r="Q111" s="1121"/>
      <c r="R111" s="1121"/>
      <c r="S111" s="1121"/>
      <c r="T111" s="1121"/>
      <c r="U111" s="1121"/>
      <c r="V111" s="1121"/>
      <c r="W111" s="1121"/>
    </row>
    <row r="112" spans="1:23" x14ac:dyDescent="0.2">
      <c r="A112" s="1117">
        <v>96</v>
      </c>
      <c r="B112" s="1117"/>
      <c r="C112" s="1119"/>
      <c r="D112" s="1119"/>
      <c r="E112" s="1119"/>
      <c r="F112" s="1119"/>
      <c r="G112" s="1119"/>
      <c r="H112" s="1119"/>
      <c r="I112" s="1119"/>
      <c r="J112" s="1119"/>
      <c r="K112" s="1119"/>
      <c r="L112" s="1120"/>
      <c r="M112" s="1120"/>
      <c r="N112" s="1120"/>
      <c r="O112" s="1120"/>
      <c r="P112" s="1120"/>
      <c r="Q112" s="1121"/>
      <c r="R112" s="1121"/>
      <c r="S112" s="1121"/>
      <c r="T112" s="1121"/>
      <c r="U112" s="1121"/>
      <c r="V112" s="1121"/>
      <c r="W112" s="1121"/>
    </row>
    <row r="113" spans="1:23" x14ac:dyDescent="0.2">
      <c r="A113" s="1117">
        <v>97</v>
      </c>
      <c r="B113" s="1117"/>
      <c r="C113" s="1119"/>
      <c r="D113" s="1119"/>
      <c r="E113" s="1119"/>
      <c r="F113" s="1119"/>
      <c r="G113" s="1119"/>
      <c r="H113" s="1119"/>
      <c r="I113" s="1119"/>
      <c r="J113" s="1119"/>
      <c r="K113" s="1119"/>
      <c r="L113" s="1120"/>
      <c r="M113" s="1120"/>
      <c r="N113" s="1120"/>
      <c r="O113" s="1120"/>
      <c r="P113" s="1120"/>
      <c r="Q113" s="1121"/>
      <c r="R113" s="1121"/>
      <c r="S113" s="1121"/>
      <c r="T113" s="1121"/>
      <c r="U113" s="1121"/>
      <c r="V113" s="1121"/>
      <c r="W113" s="1121"/>
    </row>
    <row r="114" spans="1:23" x14ac:dyDescent="0.2">
      <c r="A114" s="1117">
        <v>98</v>
      </c>
      <c r="B114" s="1117"/>
      <c r="C114" s="1119"/>
      <c r="D114" s="1119"/>
      <c r="E114" s="1119"/>
      <c r="F114" s="1119"/>
      <c r="G114" s="1119"/>
      <c r="H114" s="1119"/>
      <c r="I114" s="1119"/>
      <c r="J114" s="1119"/>
      <c r="K114" s="1119"/>
      <c r="L114" s="1120"/>
      <c r="M114" s="1120"/>
      <c r="N114" s="1120"/>
      <c r="O114" s="1120"/>
      <c r="P114" s="1120"/>
      <c r="Q114" s="1121"/>
      <c r="R114" s="1121"/>
      <c r="S114" s="1121"/>
      <c r="T114" s="1121"/>
      <c r="U114" s="1121"/>
      <c r="V114" s="1121"/>
      <c r="W114" s="1121"/>
    </row>
    <row r="115" spans="1:23" x14ac:dyDescent="0.2">
      <c r="A115" s="1117">
        <v>99</v>
      </c>
      <c r="B115" s="1117"/>
      <c r="C115" s="1119"/>
      <c r="D115" s="1119"/>
      <c r="E115" s="1119"/>
      <c r="F115" s="1119"/>
      <c r="G115" s="1119"/>
      <c r="H115" s="1119"/>
      <c r="I115" s="1119"/>
      <c r="J115" s="1119"/>
      <c r="K115" s="1119"/>
      <c r="L115" s="1120"/>
      <c r="M115" s="1120"/>
      <c r="N115" s="1120"/>
      <c r="O115" s="1120"/>
      <c r="P115" s="1120"/>
      <c r="Q115" s="1121"/>
      <c r="R115" s="1121"/>
      <c r="S115" s="1121"/>
      <c r="T115" s="1121"/>
      <c r="U115" s="1121"/>
      <c r="V115" s="1121"/>
      <c r="W115" s="1121"/>
    </row>
    <row r="116" spans="1:23" x14ac:dyDescent="0.2">
      <c r="A116" s="1117">
        <v>100</v>
      </c>
      <c r="B116" s="1117"/>
      <c r="C116" s="1119"/>
      <c r="D116" s="1119"/>
      <c r="E116" s="1119"/>
      <c r="F116" s="1119"/>
      <c r="G116" s="1119"/>
      <c r="H116" s="1119"/>
      <c r="I116" s="1119"/>
      <c r="J116" s="1119"/>
      <c r="K116" s="1119"/>
      <c r="L116" s="1120"/>
      <c r="M116" s="1120"/>
      <c r="N116" s="1120"/>
      <c r="O116" s="1120"/>
      <c r="P116" s="1120"/>
      <c r="Q116" s="1121"/>
      <c r="R116" s="1121"/>
      <c r="S116" s="1121"/>
      <c r="T116" s="1121"/>
      <c r="U116" s="1121"/>
      <c r="V116" s="1121"/>
      <c r="W116" s="1121"/>
    </row>
    <row r="117" spans="1:23" x14ac:dyDescent="0.2">
      <c r="A117" s="1117">
        <v>101</v>
      </c>
      <c r="B117" s="1117"/>
      <c r="C117" s="1119"/>
      <c r="D117" s="1119"/>
      <c r="E117" s="1119"/>
      <c r="F117" s="1119"/>
      <c r="G117" s="1119"/>
      <c r="H117" s="1119"/>
      <c r="I117" s="1119"/>
      <c r="J117" s="1119"/>
      <c r="K117" s="1119"/>
      <c r="L117" s="1120"/>
      <c r="M117" s="1120"/>
      <c r="N117" s="1120"/>
      <c r="O117" s="1120"/>
      <c r="P117" s="1120"/>
      <c r="Q117" s="1121"/>
      <c r="R117" s="1121"/>
      <c r="S117" s="1121"/>
      <c r="T117" s="1121"/>
      <c r="U117" s="1121"/>
      <c r="V117" s="1121"/>
      <c r="W117" s="1121"/>
    </row>
    <row r="118" spans="1:23" x14ac:dyDescent="0.2">
      <c r="A118" s="1117">
        <v>102</v>
      </c>
      <c r="B118" s="1117"/>
      <c r="C118" s="1119"/>
      <c r="D118" s="1119"/>
      <c r="E118" s="1119"/>
      <c r="F118" s="1119"/>
      <c r="G118" s="1119"/>
      <c r="H118" s="1119"/>
      <c r="I118" s="1119"/>
      <c r="J118" s="1119"/>
      <c r="K118" s="1119"/>
      <c r="L118" s="1120"/>
      <c r="M118" s="1120"/>
      <c r="N118" s="1120"/>
      <c r="O118" s="1120"/>
      <c r="P118" s="1120"/>
      <c r="Q118" s="1121"/>
      <c r="R118" s="1121"/>
      <c r="S118" s="1121"/>
      <c r="T118" s="1121"/>
      <c r="U118" s="1121"/>
      <c r="V118" s="1121"/>
      <c r="W118" s="1121"/>
    </row>
    <row r="119" spans="1:23" x14ac:dyDescent="0.2">
      <c r="A119" s="1117">
        <v>103</v>
      </c>
      <c r="B119" s="1117"/>
      <c r="C119" s="1119"/>
      <c r="D119" s="1119"/>
      <c r="E119" s="1119"/>
      <c r="F119" s="1119"/>
      <c r="G119" s="1119"/>
      <c r="H119" s="1119"/>
      <c r="I119" s="1119"/>
      <c r="J119" s="1119"/>
      <c r="K119" s="1119"/>
      <c r="L119" s="1120"/>
      <c r="M119" s="1120"/>
      <c r="N119" s="1120"/>
      <c r="O119" s="1120"/>
      <c r="P119" s="1120"/>
      <c r="Q119" s="1121"/>
      <c r="R119" s="1121"/>
      <c r="S119" s="1121"/>
      <c r="T119" s="1121"/>
      <c r="U119" s="1121"/>
      <c r="V119" s="1121"/>
      <c r="W119" s="1121"/>
    </row>
    <row r="120" spans="1:23" x14ac:dyDescent="0.2">
      <c r="A120" s="1117">
        <v>104</v>
      </c>
      <c r="B120" s="1117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20"/>
      <c r="M120" s="1120"/>
      <c r="N120" s="1120"/>
      <c r="O120" s="1120"/>
      <c r="P120" s="1120"/>
      <c r="Q120" s="1121"/>
      <c r="R120" s="1121"/>
      <c r="S120" s="1121"/>
      <c r="T120" s="1121"/>
      <c r="U120" s="1121"/>
      <c r="V120" s="1121"/>
      <c r="W120" s="1121"/>
    </row>
    <row r="121" spans="1:23" x14ac:dyDescent="0.2">
      <c r="A121" s="1117">
        <v>105</v>
      </c>
      <c r="B121" s="1117"/>
      <c r="C121" s="1119"/>
      <c r="D121" s="1119"/>
      <c r="E121" s="1119"/>
      <c r="F121" s="1119"/>
      <c r="G121" s="1119"/>
      <c r="H121" s="1119"/>
      <c r="I121" s="1119"/>
      <c r="J121" s="1119"/>
      <c r="K121" s="1119"/>
      <c r="L121" s="1120"/>
      <c r="M121" s="1120"/>
      <c r="N121" s="1120"/>
      <c r="O121" s="1120"/>
      <c r="P121" s="1120"/>
      <c r="Q121" s="1121"/>
      <c r="R121" s="1121"/>
      <c r="S121" s="1121"/>
      <c r="T121" s="1121"/>
      <c r="U121" s="1121"/>
      <c r="V121" s="1121"/>
      <c r="W121" s="1121"/>
    </row>
    <row r="122" spans="1:23" x14ac:dyDescent="0.2">
      <c r="A122" s="1117">
        <v>106</v>
      </c>
      <c r="B122" s="1117"/>
      <c r="C122" s="1119"/>
      <c r="D122" s="1119"/>
      <c r="E122" s="1119"/>
      <c r="F122" s="1119"/>
      <c r="G122" s="1119"/>
      <c r="H122" s="1119"/>
      <c r="I122" s="1119"/>
      <c r="J122" s="1119"/>
      <c r="K122" s="1119"/>
      <c r="L122" s="1120"/>
      <c r="M122" s="1120"/>
      <c r="N122" s="1120"/>
      <c r="O122" s="1120"/>
      <c r="P122" s="1120"/>
      <c r="Q122" s="1121"/>
      <c r="R122" s="1121"/>
      <c r="S122" s="1121"/>
      <c r="T122" s="1121"/>
      <c r="U122" s="1121"/>
      <c r="V122" s="1121"/>
      <c r="W122" s="1121"/>
    </row>
    <row r="123" spans="1:23" x14ac:dyDescent="0.2">
      <c r="A123" s="1117">
        <v>107</v>
      </c>
      <c r="B123" s="1117"/>
      <c r="C123" s="1119"/>
      <c r="D123" s="1119"/>
      <c r="E123" s="1119"/>
      <c r="F123" s="1119"/>
      <c r="G123" s="1119"/>
      <c r="H123" s="1119"/>
      <c r="I123" s="1119"/>
      <c r="J123" s="1119"/>
      <c r="K123" s="1119"/>
      <c r="L123" s="1120"/>
      <c r="M123" s="1120"/>
      <c r="N123" s="1120"/>
      <c r="O123" s="1120"/>
      <c r="P123" s="1120"/>
      <c r="Q123" s="1121"/>
      <c r="R123" s="1121"/>
      <c r="S123" s="1121"/>
      <c r="T123" s="1121"/>
      <c r="U123" s="1121"/>
      <c r="V123" s="1121"/>
      <c r="W123" s="1121"/>
    </row>
    <row r="124" spans="1:23" x14ac:dyDescent="0.2">
      <c r="A124" s="1117">
        <v>108</v>
      </c>
      <c r="B124" s="1117"/>
      <c r="C124" s="1119"/>
      <c r="D124" s="1119"/>
      <c r="E124" s="1119"/>
      <c r="F124" s="1119"/>
      <c r="G124" s="1119"/>
      <c r="H124" s="1119"/>
      <c r="I124" s="1119"/>
      <c r="J124" s="1119"/>
      <c r="K124" s="1119"/>
      <c r="L124" s="1120"/>
      <c r="M124" s="1120"/>
      <c r="N124" s="1120"/>
      <c r="O124" s="1120"/>
      <c r="P124" s="1120"/>
      <c r="Q124" s="1121"/>
      <c r="R124" s="1121"/>
      <c r="S124" s="1121"/>
      <c r="T124" s="1121"/>
      <c r="U124" s="1121"/>
      <c r="V124" s="1121"/>
      <c r="W124" s="1121"/>
    </row>
    <row r="125" spans="1:23" x14ac:dyDescent="0.2">
      <c r="A125" s="1117">
        <v>109</v>
      </c>
      <c r="B125" s="1117"/>
      <c r="C125" s="1119"/>
      <c r="D125" s="1119"/>
      <c r="E125" s="1119"/>
      <c r="F125" s="1119"/>
      <c r="G125" s="1119"/>
      <c r="H125" s="1119"/>
      <c r="I125" s="1119"/>
      <c r="J125" s="1119"/>
      <c r="K125" s="1119"/>
      <c r="L125" s="1120"/>
      <c r="M125" s="1120"/>
      <c r="N125" s="1120"/>
      <c r="O125" s="1120"/>
      <c r="P125" s="1120"/>
      <c r="Q125" s="1121"/>
      <c r="R125" s="1121"/>
      <c r="S125" s="1121"/>
      <c r="T125" s="1121"/>
      <c r="U125" s="1121"/>
      <c r="V125" s="1121"/>
      <c r="W125" s="1121"/>
    </row>
    <row r="126" spans="1:23" x14ac:dyDescent="0.2">
      <c r="A126" s="1117">
        <v>110</v>
      </c>
      <c r="B126" s="1117"/>
      <c r="C126" s="1119"/>
      <c r="D126" s="1119"/>
      <c r="E126" s="1119"/>
      <c r="F126" s="1119"/>
      <c r="G126" s="1119"/>
      <c r="H126" s="1119"/>
      <c r="I126" s="1119"/>
      <c r="J126" s="1119"/>
      <c r="K126" s="1119"/>
      <c r="L126" s="1120"/>
      <c r="M126" s="1120"/>
      <c r="N126" s="1120"/>
      <c r="O126" s="1120"/>
      <c r="P126" s="1120"/>
      <c r="Q126" s="1121"/>
      <c r="R126" s="1121"/>
      <c r="S126" s="1121"/>
      <c r="T126" s="1121"/>
      <c r="U126" s="1121"/>
      <c r="V126" s="1121"/>
      <c r="W126" s="1121"/>
    </row>
    <row r="127" spans="1:23" x14ac:dyDescent="0.2">
      <c r="A127" s="1117">
        <v>111</v>
      </c>
      <c r="B127" s="1117"/>
      <c r="C127" s="1119"/>
      <c r="D127" s="1119"/>
      <c r="E127" s="1119"/>
      <c r="F127" s="1119"/>
      <c r="G127" s="1119"/>
      <c r="H127" s="1119"/>
      <c r="I127" s="1119"/>
      <c r="J127" s="1119"/>
      <c r="K127" s="1119"/>
      <c r="L127" s="1120"/>
      <c r="M127" s="1120"/>
      <c r="N127" s="1120"/>
      <c r="O127" s="1120"/>
      <c r="P127" s="1120"/>
      <c r="Q127" s="1121"/>
      <c r="R127" s="1121"/>
      <c r="S127" s="1121"/>
      <c r="T127" s="1121"/>
      <c r="U127" s="1121"/>
      <c r="V127" s="1121"/>
      <c r="W127" s="1121"/>
    </row>
    <row r="128" spans="1:23" x14ac:dyDescent="0.2">
      <c r="A128" s="1117">
        <v>112</v>
      </c>
      <c r="B128" s="1117"/>
      <c r="C128" s="1119"/>
      <c r="D128" s="1119"/>
      <c r="E128" s="1119"/>
      <c r="F128" s="1119"/>
      <c r="G128" s="1119"/>
      <c r="H128" s="1119"/>
      <c r="I128" s="1119"/>
      <c r="J128" s="1119"/>
      <c r="K128" s="1119"/>
      <c r="L128" s="1120"/>
      <c r="M128" s="1120"/>
      <c r="N128" s="1120"/>
      <c r="O128" s="1120"/>
      <c r="P128" s="1120"/>
      <c r="Q128" s="1121"/>
      <c r="R128" s="1121"/>
      <c r="S128" s="1121"/>
      <c r="T128" s="1121"/>
      <c r="U128" s="1121"/>
      <c r="V128" s="1121"/>
      <c r="W128" s="1121"/>
    </row>
    <row r="129" spans="1:23" x14ac:dyDescent="0.2">
      <c r="A129" s="1117">
        <v>113</v>
      </c>
      <c r="B129" s="1117"/>
      <c r="C129" s="1119"/>
      <c r="D129" s="1119"/>
      <c r="E129" s="1119"/>
      <c r="F129" s="1119"/>
      <c r="G129" s="1119"/>
      <c r="H129" s="1119"/>
      <c r="I129" s="1119"/>
      <c r="J129" s="1119"/>
      <c r="K129" s="1119"/>
      <c r="L129" s="1120"/>
      <c r="M129" s="1120"/>
      <c r="N129" s="1120"/>
      <c r="O129" s="1120"/>
      <c r="P129" s="1120"/>
      <c r="Q129" s="1121"/>
      <c r="R129" s="1121"/>
      <c r="S129" s="1121"/>
      <c r="T129" s="1121"/>
      <c r="U129" s="1121"/>
      <c r="V129" s="1121"/>
      <c r="W129" s="1121"/>
    </row>
    <row r="130" spans="1:23" x14ac:dyDescent="0.2">
      <c r="A130" s="1117">
        <v>114</v>
      </c>
      <c r="B130" s="1117"/>
      <c r="C130" s="1119"/>
      <c r="D130" s="1119"/>
      <c r="E130" s="1119"/>
      <c r="F130" s="1119"/>
      <c r="G130" s="1119"/>
      <c r="H130" s="1119"/>
      <c r="I130" s="1119"/>
      <c r="J130" s="1119"/>
      <c r="K130" s="1119"/>
      <c r="L130" s="1120"/>
      <c r="M130" s="1120"/>
      <c r="N130" s="1120"/>
      <c r="O130" s="1120"/>
      <c r="P130" s="1120"/>
      <c r="Q130" s="1121"/>
      <c r="R130" s="1121"/>
      <c r="S130" s="1121"/>
      <c r="T130" s="1121"/>
      <c r="U130" s="1121"/>
      <c r="V130" s="1121"/>
      <c r="W130" s="1121"/>
    </row>
    <row r="131" spans="1:23" x14ac:dyDescent="0.2">
      <c r="A131" s="1117">
        <v>115</v>
      </c>
      <c r="B131" s="1117"/>
      <c r="C131" s="1119"/>
      <c r="D131" s="1119"/>
      <c r="E131" s="1119"/>
      <c r="F131" s="1119"/>
      <c r="G131" s="1119"/>
      <c r="H131" s="1119"/>
      <c r="I131" s="1119"/>
      <c r="J131" s="1119"/>
      <c r="K131" s="1119"/>
      <c r="L131" s="1120"/>
      <c r="M131" s="1120"/>
      <c r="N131" s="1120"/>
      <c r="O131" s="1120"/>
      <c r="P131" s="1120"/>
      <c r="Q131" s="1121"/>
      <c r="R131" s="1121"/>
      <c r="S131" s="1121"/>
      <c r="T131" s="1121"/>
      <c r="U131" s="1121"/>
      <c r="V131" s="1121"/>
      <c r="W131" s="1121"/>
    </row>
    <row r="132" spans="1:23" x14ac:dyDescent="0.2">
      <c r="A132" s="1117">
        <v>116</v>
      </c>
      <c r="B132" s="1117"/>
      <c r="C132" s="1119"/>
      <c r="D132" s="1119"/>
      <c r="E132" s="1119"/>
      <c r="F132" s="1119"/>
      <c r="G132" s="1119"/>
      <c r="H132" s="1119"/>
      <c r="I132" s="1119"/>
      <c r="J132" s="1119"/>
      <c r="K132" s="1119"/>
      <c r="L132" s="1120"/>
      <c r="M132" s="1120"/>
      <c r="N132" s="1120"/>
      <c r="O132" s="1120"/>
      <c r="P132" s="1120"/>
      <c r="Q132" s="1121"/>
      <c r="R132" s="1121"/>
      <c r="S132" s="1121"/>
      <c r="T132" s="1121"/>
      <c r="U132" s="1121"/>
      <c r="V132" s="1121"/>
      <c r="W132" s="1121"/>
    </row>
    <row r="133" spans="1:23" x14ac:dyDescent="0.2">
      <c r="A133" s="1117">
        <v>117</v>
      </c>
      <c r="B133" s="1117"/>
      <c r="C133" s="1119"/>
      <c r="D133" s="1119"/>
      <c r="E133" s="1119"/>
      <c r="F133" s="1119"/>
      <c r="G133" s="1119"/>
      <c r="H133" s="1119"/>
      <c r="I133" s="1119"/>
      <c r="J133" s="1119"/>
      <c r="K133" s="1119"/>
      <c r="L133" s="1120"/>
      <c r="M133" s="1120"/>
      <c r="N133" s="1120"/>
      <c r="O133" s="1120"/>
      <c r="P133" s="1120"/>
      <c r="Q133" s="1121"/>
      <c r="R133" s="1121"/>
      <c r="S133" s="1121"/>
      <c r="T133" s="1121"/>
      <c r="U133" s="1121"/>
      <c r="V133" s="1121"/>
      <c r="W133" s="1121"/>
    </row>
    <row r="134" spans="1:23" x14ac:dyDescent="0.2">
      <c r="A134" s="1117">
        <v>118</v>
      </c>
      <c r="B134" s="1117"/>
      <c r="C134" s="1119"/>
      <c r="D134" s="1119"/>
      <c r="E134" s="1119"/>
      <c r="F134" s="1119"/>
      <c r="G134" s="1119"/>
      <c r="H134" s="1119"/>
      <c r="I134" s="1119"/>
      <c r="J134" s="1119"/>
      <c r="K134" s="1119"/>
      <c r="L134" s="1120"/>
      <c r="M134" s="1120"/>
      <c r="N134" s="1120"/>
      <c r="O134" s="1120"/>
      <c r="P134" s="1120"/>
      <c r="Q134" s="1121"/>
      <c r="R134" s="1121"/>
      <c r="S134" s="1121"/>
      <c r="T134" s="1121"/>
      <c r="U134" s="1121"/>
      <c r="V134" s="1121"/>
      <c r="W134" s="1121"/>
    </row>
    <row r="135" spans="1:23" x14ac:dyDescent="0.2">
      <c r="A135" s="1117">
        <v>119</v>
      </c>
      <c r="B135" s="1117"/>
      <c r="C135" s="1119"/>
      <c r="D135" s="1119"/>
      <c r="E135" s="1119"/>
      <c r="F135" s="1119"/>
      <c r="G135" s="1119"/>
      <c r="H135" s="1119"/>
      <c r="I135" s="1119"/>
      <c r="J135" s="1119"/>
      <c r="K135" s="1119"/>
      <c r="L135" s="1120"/>
      <c r="M135" s="1120"/>
      <c r="N135" s="1120"/>
      <c r="O135" s="1120"/>
      <c r="P135" s="1120"/>
      <c r="Q135" s="1121"/>
      <c r="R135" s="1121"/>
      <c r="S135" s="1121"/>
      <c r="T135" s="1121"/>
      <c r="U135" s="1121"/>
      <c r="V135" s="1121"/>
      <c r="W135" s="1121"/>
    </row>
    <row r="136" spans="1:23" x14ac:dyDescent="0.2">
      <c r="A136" s="1117">
        <v>120</v>
      </c>
      <c r="B136" s="1117"/>
      <c r="C136" s="1119"/>
      <c r="D136" s="1119"/>
      <c r="E136" s="1119"/>
      <c r="F136" s="1119"/>
      <c r="G136" s="1119"/>
      <c r="H136" s="1119"/>
      <c r="I136" s="1119"/>
      <c r="J136" s="1119"/>
      <c r="K136" s="1119"/>
      <c r="L136" s="1120"/>
      <c r="M136" s="1120"/>
      <c r="N136" s="1120"/>
      <c r="O136" s="1120"/>
      <c r="P136" s="1120"/>
      <c r="Q136" s="1121"/>
      <c r="R136" s="1121"/>
      <c r="S136" s="1121"/>
      <c r="T136" s="1121"/>
      <c r="U136" s="1121"/>
      <c r="V136" s="1121"/>
      <c r="W136" s="1121"/>
    </row>
    <row r="137" spans="1:23" ht="8.25" customHeight="1" x14ac:dyDescent="0.2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</row>
    <row r="139" spans="1:23" x14ac:dyDescent="0.2">
      <c r="A139" s="992" t="s">
        <v>180</v>
      </c>
      <c r="B139" s="992"/>
      <c r="C139" s="992"/>
      <c r="D139" s="1003"/>
      <c r="E139" s="1003"/>
      <c r="F139" s="1003"/>
      <c r="G139" s="403"/>
      <c r="H139" s="403"/>
      <c r="I139" s="403"/>
      <c r="J139" s="403"/>
      <c r="K139" s="403"/>
      <c r="L139" s="403"/>
      <c r="M139" s="1003"/>
      <c r="N139" s="1003"/>
      <c r="O139" s="1003"/>
      <c r="P139" s="1003"/>
      <c r="Q139" s="1003"/>
      <c r="R139" s="1003"/>
      <c r="S139" s="1003"/>
      <c r="T139" s="1003"/>
    </row>
    <row r="140" spans="1:23" x14ac:dyDescent="0.2">
      <c r="A140" s="404"/>
      <c r="B140" s="404"/>
      <c r="C140" s="404"/>
      <c r="D140" s="1021" t="s">
        <v>181</v>
      </c>
      <c r="E140" s="1021"/>
      <c r="F140" s="1021"/>
      <c r="G140" s="404"/>
      <c r="H140" s="1002" t="s">
        <v>182</v>
      </c>
      <c r="I140" s="1002"/>
      <c r="J140" s="1002"/>
      <c r="K140" s="1002"/>
      <c r="L140" s="404"/>
      <c r="M140" s="1001" t="s">
        <v>183</v>
      </c>
      <c r="N140" s="1001"/>
      <c r="O140" s="1001"/>
      <c r="P140" s="1001"/>
      <c r="Q140" s="1001"/>
      <c r="R140" s="1001"/>
      <c r="S140" s="1001"/>
      <c r="T140" s="1001"/>
      <c r="U140" s="1001"/>
    </row>
  </sheetData>
  <mergeCells count="501">
    <mergeCell ref="A7:W7"/>
    <mergeCell ref="A8:W8"/>
    <mergeCell ref="A9:W9"/>
    <mergeCell ref="A10:W10"/>
    <mergeCell ref="A11:W11"/>
    <mergeCell ref="A12:W12"/>
    <mergeCell ref="A16:W16"/>
    <mergeCell ref="A17:B17"/>
    <mergeCell ref="C17:K17"/>
    <mergeCell ref="L17:P17"/>
    <mergeCell ref="Q17:W17"/>
    <mergeCell ref="A13:B13"/>
    <mergeCell ref="C13:K13"/>
    <mergeCell ref="L13:P13"/>
    <mergeCell ref="Q13:W13"/>
    <mergeCell ref="A14:W14"/>
    <mergeCell ref="A15:B15"/>
    <mergeCell ref="C15:P15"/>
    <mergeCell ref="Q15:W15"/>
    <mergeCell ref="A18:B18"/>
    <mergeCell ref="C18:K18"/>
    <mergeCell ref="L18:P18"/>
    <mergeCell ref="Q18:W18"/>
    <mergeCell ref="A19:B19"/>
    <mergeCell ref="C19:K19"/>
    <mergeCell ref="L19:P19"/>
    <mergeCell ref="Q19:W19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A29:B29"/>
    <mergeCell ref="C29:K29"/>
    <mergeCell ref="L29:P29"/>
    <mergeCell ref="Q29:W29"/>
    <mergeCell ref="A30:B30"/>
    <mergeCell ref="C30:K30"/>
    <mergeCell ref="L30:P30"/>
    <mergeCell ref="Q30:W30"/>
    <mergeCell ref="A31:B31"/>
    <mergeCell ref="C31:K31"/>
    <mergeCell ref="L31:P31"/>
    <mergeCell ref="Q31:W31"/>
    <mergeCell ref="A32:B32"/>
    <mergeCell ref="C32:K32"/>
    <mergeCell ref="L32:P32"/>
    <mergeCell ref="Q32:W32"/>
    <mergeCell ref="A33:B33"/>
    <mergeCell ref="C33:K33"/>
    <mergeCell ref="L33:P33"/>
    <mergeCell ref="Q33:W33"/>
    <mergeCell ref="A34:B34"/>
    <mergeCell ref="C34:K34"/>
    <mergeCell ref="L34:P34"/>
    <mergeCell ref="Q34:W34"/>
    <mergeCell ref="A35:B35"/>
    <mergeCell ref="C35:K35"/>
    <mergeCell ref="L35:P35"/>
    <mergeCell ref="Q35:W35"/>
    <mergeCell ref="A36:B36"/>
    <mergeCell ref="C36:K36"/>
    <mergeCell ref="L36:P36"/>
    <mergeCell ref="Q36:W36"/>
    <mergeCell ref="A37:B37"/>
    <mergeCell ref="C37:K37"/>
    <mergeCell ref="L37:P37"/>
    <mergeCell ref="Q37:W37"/>
    <mergeCell ref="A38:B38"/>
    <mergeCell ref="C38:K38"/>
    <mergeCell ref="L38:P38"/>
    <mergeCell ref="Q38:W38"/>
    <mergeCell ref="A39:B39"/>
    <mergeCell ref="C39:K39"/>
    <mergeCell ref="L39:P39"/>
    <mergeCell ref="Q39:W39"/>
    <mergeCell ref="A40:B40"/>
    <mergeCell ref="C40:K40"/>
    <mergeCell ref="L40:P40"/>
    <mergeCell ref="Q40:W40"/>
    <mergeCell ref="A41:B41"/>
    <mergeCell ref="C41:K41"/>
    <mergeCell ref="L41:P41"/>
    <mergeCell ref="Q41:W41"/>
    <mergeCell ref="A42:B42"/>
    <mergeCell ref="C42:K42"/>
    <mergeCell ref="L42:P42"/>
    <mergeCell ref="Q42:W42"/>
    <mergeCell ref="A43:B43"/>
    <mergeCell ref="C43:K43"/>
    <mergeCell ref="L43:P43"/>
    <mergeCell ref="Q43:W43"/>
    <mergeCell ref="A44:B44"/>
    <mergeCell ref="C44:K44"/>
    <mergeCell ref="L44:P44"/>
    <mergeCell ref="Q44:W44"/>
    <mergeCell ref="A45:B45"/>
    <mergeCell ref="C45:K45"/>
    <mergeCell ref="L45:P45"/>
    <mergeCell ref="Q45:W45"/>
    <mergeCell ref="A46:B46"/>
    <mergeCell ref="C46:K46"/>
    <mergeCell ref="L46:P46"/>
    <mergeCell ref="Q46:W46"/>
    <mergeCell ref="A47:B47"/>
    <mergeCell ref="C47:K47"/>
    <mergeCell ref="L47:P47"/>
    <mergeCell ref="Q47:W47"/>
    <mergeCell ref="A48:B48"/>
    <mergeCell ref="C48:K48"/>
    <mergeCell ref="L48:P48"/>
    <mergeCell ref="Q48:W48"/>
    <mergeCell ref="A49:B49"/>
    <mergeCell ref="C49:K49"/>
    <mergeCell ref="L49:P49"/>
    <mergeCell ref="Q49:W49"/>
    <mergeCell ref="A50:B50"/>
    <mergeCell ref="C50:K50"/>
    <mergeCell ref="L50:P50"/>
    <mergeCell ref="Q50:W50"/>
    <mergeCell ref="A51:B51"/>
    <mergeCell ref="C51:K51"/>
    <mergeCell ref="L51:P51"/>
    <mergeCell ref="Q51:W51"/>
    <mergeCell ref="A52:B52"/>
    <mergeCell ref="C52:K52"/>
    <mergeCell ref="L52:P52"/>
    <mergeCell ref="Q52:W52"/>
    <mergeCell ref="A53:B53"/>
    <mergeCell ref="C53:K53"/>
    <mergeCell ref="L53:P53"/>
    <mergeCell ref="Q53:W53"/>
    <mergeCell ref="A54:B54"/>
    <mergeCell ref="C54:K54"/>
    <mergeCell ref="L54:P54"/>
    <mergeCell ref="Q54:W54"/>
    <mergeCell ref="A55:B55"/>
    <mergeCell ref="C55:K55"/>
    <mergeCell ref="L55:P55"/>
    <mergeCell ref="Q55:W55"/>
    <mergeCell ref="A56:B56"/>
    <mergeCell ref="C56:K56"/>
    <mergeCell ref="L56:P56"/>
    <mergeCell ref="Q56:W56"/>
    <mergeCell ref="A57:B57"/>
    <mergeCell ref="C57:K57"/>
    <mergeCell ref="L57:P57"/>
    <mergeCell ref="Q57:W57"/>
    <mergeCell ref="A58:B58"/>
    <mergeCell ref="C58:K58"/>
    <mergeCell ref="L58:P58"/>
    <mergeCell ref="Q58:W58"/>
    <mergeCell ref="A59:B59"/>
    <mergeCell ref="C59:K59"/>
    <mergeCell ref="L59:P59"/>
    <mergeCell ref="Q59:W59"/>
    <mergeCell ref="A60:B60"/>
    <mergeCell ref="C60:K60"/>
    <mergeCell ref="L60:P60"/>
    <mergeCell ref="Q60:W60"/>
    <mergeCell ref="A61:B61"/>
    <mergeCell ref="C61:K61"/>
    <mergeCell ref="L61:P61"/>
    <mergeCell ref="Q61:W61"/>
    <mergeCell ref="A62:B62"/>
    <mergeCell ref="C62:K62"/>
    <mergeCell ref="L62:P62"/>
    <mergeCell ref="Q62:W62"/>
    <mergeCell ref="A63:B63"/>
    <mergeCell ref="C63:K63"/>
    <mergeCell ref="L63:P63"/>
    <mergeCell ref="Q63:W63"/>
    <mergeCell ref="A64:B64"/>
    <mergeCell ref="C64:K64"/>
    <mergeCell ref="L64:P64"/>
    <mergeCell ref="Q64:W64"/>
    <mergeCell ref="A65:B65"/>
    <mergeCell ref="C65:K65"/>
    <mergeCell ref="L65:P65"/>
    <mergeCell ref="Q65:W65"/>
    <mergeCell ref="A66:B66"/>
    <mergeCell ref="C66:K66"/>
    <mergeCell ref="L66:P66"/>
    <mergeCell ref="Q66:W66"/>
    <mergeCell ref="A67:B67"/>
    <mergeCell ref="C67:K67"/>
    <mergeCell ref="L67:P67"/>
    <mergeCell ref="Q67:W67"/>
    <mergeCell ref="A68:B68"/>
    <mergeCell ref="C68:K68"/>
    <mergeCell ref="L68:P68"/>
    <mergeCell ref="Q68:W68"/>
    <mergeCell ref="A69:B69"/>
    <mergeCell ref="C69:K69"/>
    <mergeCell ref="L69:P69"/>
    <mergeCell ref="Q69:W69"/>
    <mergeCell ref="A70:B70"/>
    <mergeCell ref="C70:K70"/>
    <mergeCell ref="L70:P70"/>
    <mergeCell ref="Q70:W70"/>
    <mergeCell ref="A71:B71"/>
    <mergeCell ref="C71:K71"/>
    <mergeCell ref="L71:P71"/>
    <mergeCell ref="Q71:W71"/>
    <mergeCell ref="A72:B72"/>
    <mergeCell ref="C72:K72"/>
    <mergeCell ref="L72:P72"/>
    <mergeCell ref="Q72:W72"/>
    <mergeCell ref="A73:B73"/>
    <mergeCell ref="C73:K73"/>
    <mergeCell ref="L73:P73"/>
    <mergeCell ref="Q73:W73"/>
    <mergeCell ref="A74:B74"/>
    <mergeCell ref="C74:K74"/>
    <mergeCell ref="L74:P74"/>
    <mergeCell ref="Q74:W74"/>
    <mergeCell ref="A75:B75"/>
    <mergeCell ref="C75:K75"/>
    <mergeCell ref="L75:P75"/>
    <mergeCell ref="Q75:W75"/>
    <mergeCell ref="A76:B76"/>
    <mergeCell ref="C76:K76"/>
    <mergeCell ref="L76:P76"/>
    <mergeCell ref="Q76:W76"/>
    <mergeCell ref="A77:B77"/>
    <mergeCell ref="C77:K77"/>
    <mergeCell ref="L77:P77"/>
    <mergeCell ref="Q77:W77"/>
    <mergeCell ref="A78:B78"/>
    <mergeCell ref="C78:K78"/>
    <mergeCell ref="L78:P78"/>
    <mergeCell ref="Q78:W78"/>
    <mergeCell ref="A79:B79"/>
    <mergeCell ref="C79:K79"/>
    <mergeCell ref="L79:P79"/>
    <mergeCell ref="Q79:W79"/>
    <mergeCell ref="A80:B80"/>
    <mergeCell ref="C80:K80"/>
    <mergeCell ref="L80:P80"/>
    <mergeCell ref="Q80:W80"/>
    <mergeCell ref="A81:B81"/>
    <mergeCell ref="C81:K81"/>
    <mergeCell ref="L81:P81"/>
    <mergeCell ref="Q81:W81"/>
    <mergeCell ref="A82:B82"/>
    <mergeCell ref="C82:K82"/>
    <mergeCell ref="L82:P82"/>
    <mergeCell ref="Q82:W82"/>
    <mergeCell ref="A83:B83"/>
    <mergeCell ref="C83:K83"/>
    <mergeCell ref="L83:P83"/>
    <mergeCell ref="Q83:W83"/>
    <mergeCell ref="A84:B84"/>
    <mergeCell ref="C84:K84"/>
    <mergeCell ref="L84:P84"/>
    <mergeCell ref="Q84:W84"/>
    <mergeCell ref="A85:B85"/>
    <mergeCell ref="C85:K85"/>
    <mergeCell ref="L85:P85"/>
    <mergeCell ref="Q85:W85"/>
    <mergeCell ref="A86:B86"/>
    <mergeCell ref="C86:K86"/>
    <mergeCell ref="L86:P86"/>
    <mergeCell ref="Q86:W86"/>
    <mergeCell ref="A87:B87"/>
    <mergeCell ref="C87:K87"/>
    <mergeCell ref="L87:P87"/>
    <mergeCell ref="Q87:W87"/>
    <mergeCell ref="A88:B88"/>
    <mergeCell ref="C88:K88"/>
    <mergeCell ref="L88:P88"/>
    <mergeCell ref="Q88:W88"/>
    <mergeCell ref="A89:B89"/>
    <mergeCell ref="C89:K89"/>
    <mergeCell ref="L89:P89"/>
    <mergeCell ref="Q89:W89"/>
    <mergeCell ref="A90:B90"/>
    <mergeCell ref="C90:K90"/>
    <mergeCell ref="L90:P90"/>
    <mergeCell ref="Q90:W90"/>
    <mergeCell ref="A91:B91"/>
    <mergeCell ref="C91:K91"/>
    <mergeCell ref="L91:P91"/>
    <mergeCell ref="Q91:W91"/>
    <mergeCell ref="A92:B92"/>
    <mergeCell ref="C92:K92"/>
    <mergeCell ref="L92:P92"/>
    <mergeCell ref="Q92:W92"/>
    <mergeCell ref="A93:B93"/>
    <mergeCell ref="C93:K93"/>
    <mergeCell ref="L93:P93"/>
    <mergeCell ref="Q93:W93"/>
    <mergeCell ref="A94:B94"/>
    <mergeCell ref="C94:K94"/>
    <mergeCell ref="L94:P94"/>
    <mergeCell ref="Q94:W94"/>
    <mergeCell ref="A95:B95"/>
    <mergeCell ref="C95:K95"/>
    <mergeCell ref="L95:P95"/>
    <mergeCell ref="Q95:W95"/>
    <mergeCell ref="A96:B96"/>
    <mergeCell ref="C96:K96"/>
    <mergeCell ref="L96:P96"/>
    <mergeCell ref="Q96:W96"/>
    <mergeCell ref="A97:B97"/>
    <mergeCell ref="C97:K97"/>
    <mergeCell ref="L97:P97"/>
    <mergeCell ref="Q97:W97"/>
    <mergeCell ref="A98:B98"/>
    <mergeCell ref="C98:K98"/>
    <mergeCell ref="L98:P98"/>
    <mergeCell ref="Q98:W98"/>
    <mergeCell ref="A99:B99"/>
    <mergeCell ref="C99:K99"/>
    <mergeCell ref="L99:P99"/>
    <mergeCell ref="Q99:W99"/>
    <mergeCell ref="A100:B100"/>
    <mergeCell ref="C100:K100"/>
    <mergeCell ref="L100:P100"/>
    <mergeCell ref="Q100:W100"/>
    <mergeCell ref="A101:B101"/>
    <mergeCell ref="C101:K101"/>
    <mergeCell ref="L101:P101"/>
    <mergeCell ref="Q101:W101"/>
    <mergeCell ref="A102:B102"/>
    <mergeCell ref="C102:K102"/>
    <mergeCell ref="L102:P102"/>
    <mergeCell ref="Q102:W102"/>
    <mergeCell ref="A103:B103"/>
    <mergeCell ref="C103:K103"/>
    <mergeCell ref="L103:P103"/>
    <mergeCell ref="Q103:W103"/>
    <mergeCell ref="A104:B104"/>
    <mergeCell ref="C104:K104"/>
    <mergeCell ref="L104:P104"/>
    <mergeCell ref="Q104:W104"/>
    <mergeCell ref="A105:B105"/>
    <mergeCell ref="C105:K105"/>
    <mergeCell ref="L105:P105"/>
    <mergeCell ref="Q105:W105"/>
    <mergeCell ref="A106:B106"/>
    <mergeCell ref="C106:K106"/>
    <mergeCell ref="L106:P106"/>
    <mergeCell ref="Q106:W106"/>
    <mergeCell ref="A107:B107"/>
    <mergeCell ref="C107:K107"/>
    <mergeCell ref="L107:P107"/>
    <mergeCell ref="Q107:W107"/>
    <mergeCell ref="A108:B108"/>
    <mergeCell ref="C108:K108"/>
    <mergeCell ref="L108:P108"/>
    <mergeCell ref="Q108:W108"/>
    <mergeCell ref="A109:B109"/>
    <mergeCell ref="C109:K109"/>
    <mergeCell ref="L109:P109"/>
    <mergeCell ref="Q109:W109"/>
    <mergeCell ref="A110:B110"/>
    <mergeCell ref="C110:K110"/>
    <mergeCell ref="L110:P110"/>
    <mergeCell ref="Q110:W110"/>
    <mergeCell ref="A111:B111"/>
    <mergeCell ref="C111:K111"/>
    <mergeCell ref="L111:P111"/>
    <mergeCell ref="Q111:W111"/>
    <mergeCell ref="A112:B112"/>
    <mergeCell ref="C112:K112"/>
    <mergeCell ref="L112:P112"/>
    <mergeCell ref="Q112:W112"/>
    <mergeCell ref="A113:B113"/>
    <mergeCell ref="C113:K113"/>
    <mergeCell ref="L113:P113"/>
    <mergeCell ref="Q113:W113"/>
    <mergeCell ref="A114:B114"/>
    <mergeCell ref="C114:K114"/>
    <mergeCell ref="L114:P114"/>
    <mergeCell ref="Q114:W114"/>
    <mergeCell ref="A115:B115"/>
    <mergeCell ref="C115:K115"/>
    <mergeCell ref="L115:P115"/>
    <mergeCell ref="Q115:W115"/>
    <mergeCell ref="A116:B116"/>
    <mergeCell ref="C116:K116"/>
    <mergeCell ref="L116:P116"/>
    <mergeCell ref="Q116:W116"/>
    <mergeCell ref="A117:B117"/>
    <mergeCell ref="C117:K117"/>
    <mergeCell ref="L117:P117"/>
    <mergeCell ref="Q117:W117"/>
    <mergeCell ref="A118:B118"/>
    <mergeCell ref="C118:K118"/>
    <mergeCell ref="L118:P118"/>
    <mergeCell ref="Q118:W118"/>
    <mergeCell ref="A119:B119"/>
    <mergeCell ref="C119:K119"/>
    <mergeCell ref="L119:P119"/>
    <mergeCell ref="Q119:W119"/>
    <mergeCell ref="A120:B120"/>
    <mergeCell ref="C120:K120"/>
    <mergeCell ref="L120:P120"/>
    <mergeCell ref="Q120:W120"/>
    <mergeCell ref="A121:B121"/>
    <mergeCell ref="C121:K121"/>
    <mergeCell ref="L121:P121"/>
    <mergeCell ref="Q121:W121"/>
    <mergeCell ref="A122:B122"/>
    <mergeCell ref="C122:K122"/>
    <mergeCell ref="L122:P122"/>
    <mergeCell ref="Q122:W122"/>
    <mergeCell ref="A123:B123"/>
    <mergeCell ref="C123:K123"/>
    <mergeCell ref="L123:P123"/>
    <mergeCell ref="Q123:W123"/>
    <mergeCell ref="A124:B124"/>
    <mergeCell ref="C124:K124"/>
    <mergeCell ref="L124:P124"/>
    <mergeCell ref="Q124:W124"/>
    <mergeCell ref="A125:B125"/>
    <mergeCell ref="C125:K125"/>
    <mergeCell ref="L125:P125"/>
    <mergeCell ref="Q125:W125"/>
    <mergeCell ref="A126:B126"/>
    <mergeCell ref="C126:K126"/>
    <mergeCell ref="L126:P126"/>
    <mergeCell ref="Q126:W126"/>
    <mergeCell ref="A127:B127"/>
    <mergeCell ref="C127:K127"/>
    <mergeCell ref="L127:P127"/>
    <mergeCell ref="Q127:W127"/>
    <mergeCell ref="A128:B128"/>
    <mergeCell ref="C128:K128"/>
    <mergeCell ref="L128:P128"/>
    <mergeCell ref="Q128:W128"/>
    <mergeCell ref="A129:B129"/>
    <mergeCell ref="C129:K129"/>
    <mergeCell ref="L129:P129"/>
    <mergeCell ref="Q129:W129"/>
    <mergeCell ref="A130:B130"/>
    <mergeCell ref="C130:K130"/>
    <mergeCell ref="L130:P130"/>
    <mergeCell ref="Q130:W130"/>
    <mergeCell ref="A131:B131"/>
    <mergeCell ref="C131:K131"/>
    <mergeCell ref="L131:P131"/>
    <mergeCell ref="Q131:W131"/>
    <mergeCell ref="A132:B132"/>
    <mergeCell ref="C132:K132"/>
    <mergeCell ref="L132:P132"/>
    <mergeCell ref="Q132:W132"/>
    <mergeCell ref="A133:B133"/>
    <mergeCell ref="C133:K133"/>
    <mergeCell ref="L133:P133"/>
    <mergeCell ref="Q133:W133"/>
    <mergeCell ref="A134:B134"/>
    <mergeCell ref="C134:K134"/>
    <mergeCell ref="L134:P134"/>
    <mergeCell ref="Q134:W134"/>
    <mergeCell ref="A135:B135"/>
    <mergeCell ref="C135:K135"/>
    <mergeCell ref="L135:P135"/>
    <mergeCell ref="Q135:W135"/>
    <mergeCell ref="D140:F140"/>
    <mergeCell ref="H140:K140"/>
    <mergeCell ref="M140:U140"/>
    <mergeCell ref="A136:B136"/>
    <mergeCell ref="C136:K136"/>
    <mergeCell ref="L136:P136"/>
    <mergeCell ref="Q136:W136"/>
    <mergeCell ref="A139:C139"/>
    <mergeCell ref="D139:F139"/>
    <mergeCell ref="M139:T13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W140"/>
  <sheetViews>
    <sheetView workbookViewId="0">
      <selection activeCell="Q17" sqref="Q17:W17"/>
    </sheetView>
  </sheetViews>
  <sheetFormatPr defaultColWidth="8.85546875" defaultRowHeight="12" x14ac:dyDescent="0.2"/>
  <cols>
    <col min="1" max="1" width="3.140625" style="5" customWidth="1"/>
    <col min="2" max="2" width="3.28515625" style="5" customWidth="1"/>
    <col min="3" max="3" width="5.5703125" style="5" customWidth="1"/>
    <col min="4" max="4" width="3.42578125" style="5" customWidth="1"/>
    <col min="5" max="5" width="3.28515625" style="5" customWidth="1"/>
    <col min="6" max="6" width="6" style="5" customWidth="1"/>
    <col min="7" max="7" width="3" style="5" customWidth="1"/>
    <col min="8" max="8" width="4.140625" style="5" customWidth="1"/>
    <col min="9" max="9" width="5.140625" style="5" customWidth="1"/>
    <col min="10" max="10" width="3.42578125" style="5" customWidth="1"/>
    <col min="11" max="11" width="3.28515625" style="5" customWidth="1"/>
    <col min="12" max="12" width="4.140625" style="5" customWidth="1"/>
    <col min="13" max="13" width="2.7109375" style="5" customWidth="1"/>
    <col min="14" max="14" width="3" style="5" customWidth="1"/>
    <col min="15" max="15" width="2.42578125" style="5" customWidth="1"/>
    <col min="16" max="16" width="10.28515625" style="5" customWidth="1"/>
    <col min="17" max="17" width="2.5703125" style="5" customWidth="1"/>
    <col min="18" max="18" width="3.28515625" style="5" customWidth="1"/>
    <col min="19" max="19" width="2.28515625" style="5" customWidth="1"/>
    <col min="20" max="23" width="3.28515625" style="5" customWidth="1"/>
    <col min="24" max="16384" width="8.85546875" style="5"/>
  </cols>
  <sheetData>
    <row r="7" spans="1:23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</row>
    <row r="8" spans="1:23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 t="s">
        <v>2148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x14ac:dyDescent="0.2">
      <c r="A10" s="993">
        <f>Декларация!G9</f>
        <v>0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</row>
    <row r="11" spans="1:23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</row>
    <row r="12" spans="1:23" ht="15" customHeight="1" thickBot="1" x14ac:dyDescent="0.25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</row>
    <row r="13" spans="1:23" ht="31.9" customHeight="1" thickBot="1" x14ac:dyDescent="0.25">
      <c r="A13" s="1122" t="s">
        <v>233</v>
      </c>
      <c r="B13" s="1122"/>
      <c r="C13" s="1123" t="s">
        <v>2134</v>
      </c>
      <c r="D13" s="1123"/>
      <c r="E13" s="1123"/>
      <c r="F13" s="1123"/>
      <c r="G13" s="1123"/>
      <c r="H13" s="1123"/>
      <c r="I13" s="1123"/>
      <c r="J13" s="1123"/>
      <c r="K13" s="1123"/>
      <c r="L13" s="1124" t="s">
        <v>2135</v>
      </c>
      <c r="M13" s="1124"/>
      <c r="N13" s="1124"/>
      <c r="O13" s="1124"/>
      <c r="P13" s="1124"/>
      <c r="Q13" s="1125" t="s">
        <v>388</v>
      </c>
      <c r="R13" s="1125"/>
      <c r="S13" s="1125"/>
      <c r="T13" s="1125"/>
      <c r="U13" s="1125"/>
      <c r="V13" s="1125"/>
      <c r="W13" s="1125"/>
    </row>
    <row r="14" spans="1:23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</row>
    <row r="15" spans="1:23" s="150" customForma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1126">
        <f>SUM(Q17:W136)</f>
        <v>0</v>
      </c>
      <c r="R15" s="1126"/>
      <c r="S15" s="1126"/>
      <c r="T15" s="1126"/>
      <c r="U15" s="1126"/>
      <c r="V15" s="1126"/>
      <c r="W15" s="1126"/>
    </row>
    <row r="16" spans="1:23" ht="4.9000000000000004" customHeight="1" x14ac:dyDescent="0.2">
      <c r="A16" s="1117"/>
      <c r="B16" s="1117"/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</row>
    <row r="17" spans="1:23" x14ac:dyDescent="0.2">
      <c r="A17" s="1117">
        <v>1</v>
      </c>
      <c r="B17" s="1117"/>
      <c r="C17" s="1119"/>
      <c r="D17" s="1119"/>
      <c r="E17" s="1119"/>
      <c r="F17" s="1119"/>
      <c r="G17" s="1119"/>
      <c r="H17" s="1119"/>
      <c r="I17" s="1119"/>
      <c r="J17" s="1119"/>
      <c r="K17" s="1119"/>
      <c r="L17" s="1120"/>
      <c r="M17" s="1120"/>
      <c r="N17" s="1120"/>
      <c r="O17" s="1120"/>
      <c r="P17" s="1120"/>
      <c r="Q17" s="1121"/>
      <c r="R17" s="1121"/>
      <c r="S17" s="1121"/>
      <c r="T17" s="1121"/>
      <c r="U17" s="1121"/>
      <c r="V17" s="1121"/>
      <c r="W17" s="1121"/>
    </row>
    <row r="18" spans="1:23" x14ac:dyDescent="0.2">
      <c r="A18" s="1117">
        <v>2</v>
      </c>
      <c r="B18" s="1117"/>
      <c r="C18" s="1119"/>
      <c r="D18" s="1119"/>
      <c r="E18" s="1119"/>
      <c r="F18" s="1119"/>
      <c r="G18" s="1119"/>
      <c r="H18" s="1119"/>
      <c r="I18" s="1119"/>
      <c r="J18" s="1119"/>
      <c r="K18" s="1119"/>
      <c r="L18" s="1120"/>
      <c r="M18" s="1120"/>
      <c r="N18" s="1120"/>
      <c r="O18" s="1120"/>
      <c r="P18" s="1120"/>
      <c r="Q18" s="1121"/>
      <c r="R18" s="1121"/>
      <c r="S18" s="1121"/>
      <c r="T18" s="1121"/>
      <c r="U18" s="1121"/>
      <c r="V18" s="1121"/>
      <c r="W18" s="1121"/>
    </row>
    <row r="19" spans="1:23" x14ac:dyDescent="0.2">
      <c r="A19" s="1117">
        <v>3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1"/>
      <c r="R19" s="1121"/>
      <c r="S19" s="1121"/>
      <c r="T19" s="1121"/>
      <c r="U19" s="1121"/>
      <c r="V19" s="1121"/>
      <c r="W19" s="1121"/>
    </row>
    <row r="20" spans="1:23" x14ac:dyDescent="0.2">
      <c r="A20" s="1117">
        <v>4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5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6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7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8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9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10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11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12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13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14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15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16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17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18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19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20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21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38" spans="1:23" x14ac:dyDescent="0.2">
      <c r="A38" s="1117">
        <v>22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1120"/>
      <c r="M38" s="1120"/>
      <c r="N38" s="1120"/>
      <c r="O38" s="1120"/>
      <c r="P38" s="1120"/>
      <c r="Q38" s="1121"/>
      <c r="R38" s="1121"/>
      <c r="S38" s="1121"/>
      <c r="T38" s="1121"/>
      <c r="U38" s="1121"/>
      <c r="V38" s="1121"/>
      <c r="W38" s="1121"/>
    </row>
    <row r="39" spans="1:23" x14ac:dyDescent="0.2">
      <c r="A39" s="1117">
        <v>23</v>
      </c>
      <c r="B39" s="1117"/>
      <c r="C39" s="1119"/>
      <c r="D39" s="1119"/>
      <c r="E39" s="1119"/>
      <c r="F39" s="1119"/>
      <c r="G39" s="1119"/>
      <c r="H39" s="1119"/>
      <c r="I39" s="1119"/>
      <c r="J39" s="1119"/>
      <c r="K39" s="1119"/>
      <c r="L39" s="1120"/>
      <c r="M39" s="1120"/>
      <c r="N39" s="1120"/>
      <c r="O39" s="1120"/>
      <c r="P39" s="1120"/>
      <c r="Q39" s="1121"/>
      <c r="R39" s="1121"/>
      <c r="S39" s="1121"/>
      <c r="T39" s="1121"/>
      <c r="U39" s="1121"/>
      <c r="V39" s="1121"/>
      <c r="W39" s="1121"/>
    </row>
    <row r="40" spans="1:23" x14ac:dyDescent="0.2">
      <c r="A40" s="1117">
        <v>24</v>
      </c>
      <c r="B40" s="1117"/>
      <c r="C40" s="1119"/>
      <c r="D40" s="1119"/>
      <c r="E40" s="1119"/>
      <c r="F40" s="1119"/>
      <c r="G40" s="1119"/>
      <c r="H40" s="1119"/>
      <c r="I40" s="1119"/>
      <c r="J40" s="1119"/>
      <c r="K40" s="1119"/>
      <c r="L40" s="1120"/>
      <c r="M40" s="1120"/>
      <c r="N40" s="1120"/>
      <c r="O40" s="1120"/>
      <c r="P40" s="1120"/>
      <c r="Q40" s="1121"/>
      <c r="R40" s="1121"/>
      <c r="S40" s="1121"/>
      <c r="T40" s="1121"/>
      <c r="U40" s="1121"/>
      <c r="V40" s="1121"/>
      <c r="W40" s="1121"/>
    </row>
    <row r="41" spans="1:23" x14ac:dyDescent="0.2">
      <c r="A41" s="1117">
        <v>25</v>
      </c>
      <c r="B41" s="1117"/>
      <c r="C41" s="1119"/>
      <c r="D41" s="1119"/>
      <c r="E41" s="1119"/>
      <c r="F41" s="1119"/>
      <c r="G41" s="1119"/>
      <c r="H41" s="1119"/>
      <c r="I41" s="1119"/>
      <c r="J41" s="1119"/>
      <c r="K41" s="1119"/>
      <c r="L41" s="1120"/>
      <c r="M41" s="1120"/>
      <c r="N41" s="1120"/>
      <c r="O41" s="1120"/>
      <c r="P41" s="1120"/>
      <c r="Q41" s="1121"/>
      <c r="R41" s="1121"/>
      <c r="S41" s="1121"/>
      <c r="T41" s="1121"/>
      <c r="U41" s="1121"/>
      <c r="V41" s="1121"/>
      <c r="W41" s="1121"/>
    </row>
    <row r="42" spans="1:23" x14ac:dyDescent="0.2">
      <c r="A42" s="1117">
        <v>26</v>
      </c>
      <c r="B42" s="1117"/>
      <c r="C42" s="1119"/>
      <c r="D42" s="1119"/>
      <c r="E42" s="1119"/>
      <c r="F42" s="1119"/>
      <c r="G42" s="1119"/>
      <c r="H42" s="1119"/>
      <c r="I42" s="1119"/>
      <c r="J42" s="1119"/>
      <c r="K42" s="1119"/>
      <c r="L42" s="1120"/>
      <c r="M42" s="1120"/>
      <c r="N42" s="1120"/>
      <c r="O42" s="1120"/>
      <c r="P42" s="1120"/>
      <c r="Q42" s="1121"/>
      <c r="R42" s="1121"/>
      <c r="S42" s="1121"/>
      <c r="T42" s="1121"/>
      <c r="U42" s="1121"/>
      <c r="V42" s="1121"/>
      <c r="W42" s="1121"/>
    </row>
    <row r="43" spans="1:23" x14ac:dyDescent="0.2">
      <c r="A43" s="1117">
        <v>27</v>
      </c>
      <c r="B43" s="1117"/>
      <c r="C43" s="1119"/>
      <c r="D43" s="1119"/>
      <c r="E43" s="1119"/>
      <c r="F43" s="1119"/>
      <c r="G43" s="1119"/>
      <c r="H43" s="1119"/>
      <c r="I43" s="1119"/>
      <c r="J43" s="1119"/>
      <c r="K43" s="1119"/>
      <c r="L43" s="1120"/>
      <c r="M43" s="1120"/>
      <c r="N43" s="1120"/>
      <c r="O43" s="1120"/>
      <c r="P43" s="1120"/>
      <c r="Q43" s="1121"/>
      <c r="R43" s="1121"/>
      <c r="S43" s="1121"/>
      <c r="T43" s="1121"/>
      <c r="U43" s="1121"/>
      <c r="V43" s="1121"/>
      <c r="W43" s="1121"/>
    </row>
    <row r="44" spans="1:23" x14ac:dyDescent="0.2">
      <c r="A44" s="1117">
        <v>28</v>
      </c>
      <c r="B44" s="1117"/>
      <c r="C44" s="1119"/>
      <c r="D44" s="1119"/>
      <c r="E44" s="1119"/>
      <c r="F44" s="1119"/>
      <c r="G44" s="1119"/>
      <c r="H44" s="1119"/>
      <c r="I44" s="1119"/>
      <c r="J44" s="1119"/>
      <c r="K44" s="1119"/>
      <c r="L44" s="1120"/>
      <c r="M44" s="1120"/>
      <c r="N44" s="1120"/>
      <c r="O44" s="1120"/>
      <c r="P44" s="1120"/>
      <c r="Q44" s="1121"/>
      <c r="R44" s="1121"/>
      <c r="S44" s="1121"/>
      <c r="T44" s="1121"/>
      <c r="U44" s="1121"/>
      <c r="V44" s="1121"/>
      <c r="W44" s="1121"/>
    </row>
    <row r="45" spans="1:23" x14ac:dyDescent="0.2">
      <c r="A45" s="1117">
        <v>29</v>
      </c>
      <c r="B45" s="1117"/>
      <c r="C45" s="1119"/>
      <c r="D45" s="1119"/>
      <c r="E45" s="1119"/>
      <c r="F45" s="1119"/>
      <c r="G45" s="1119"/>
      <c r="H45" s="1119"/>
      <c r="I45" s="1119"/>
      <c r="J45" s="1119"/>
      <c r="K45" s="1119"/>
      <c r="L45" s="1120"/>
      <c r="M45" s="1120"/>
      <c r="N45" s="1120"/>
      <c r="O45" s="1120"/>
      <c r="P45" s="1120"/>
      <c r="Q45" s="1121"/>
      <c r="R45" s="1121"/>
      <c r="S45" s="1121"/>
      <c r="T45" s="1121"/>
      <c r="U45" s="1121"/>
      <c r="V45" s="1121"/>
      <c r="W45" s="1121"/>
    </row>
    <row r="46" spans="1:23" x14ac:dyDescent="0.2">
      <c r="A46" s="1117">
        <v>30</v>
      </c>
      <c r="B46" s="1117"/>
      <c r="C46" s="1119"/>
      <c r="D46" s="1119"/>
      <c r="E46" s="1119"/>
      <c r="F46" s="1119"/>
      <c r="G46" s="1119"/>
      <c r="H46" s="1119"/>
      <c r="I46" s="1119"/>
      <c r="J46" s="1119"/>
      <c r="K46" s="1119"/>
      <c r="L46" s="1120"/>
      <c r="M46" s="1120"/>
      <c r="N46" s="1120"/>
      <c r="O46" s="1120"/>
      <c r="P46" s="1120"/>
      <c r="Q46" s="1121"/>
      <c r="R46" s="1121"/>
      <c r="S46" s="1121"/>
      <c r="T46" s="1121"/>
      <c r="U46" s="1121"/>
      <c r="V46" s="1121"/>
      <c r="W46" s="1121"/>
    </row>
    <row r="47" spans="1:23" x14ac:dyDescent="0.2">
      <c r="A47" s="1117">
        <v>31</v>
      </c>
      <c r="B47" s="1117"/>
      <c r="C47" s="1119"/>
      <c r="D47" s="1119"/>
      <c r="E47" s="1119"/>
      <c r="F47" s="1119"/>
      <c r="G47" s="1119"/>
      <c r="H47" s="1119"/>
      <c r="I47" s="1119"/>
      <c r="J47" s="1119"/>
      <c r="K47" s="1119"/>
      <c r="L47" s="1120"/>
      <c r="M47" s="1120"/>
      <c r="N47" s="1120"/>
      <c r="O47" s="1120"/>
      <c r="P47" s="1120"/>
      <c r="Q47" s="1121"/>
      <c r="R47" s="1121"/>
      <c r="S47" s="1121"/>
      <c r="T47" s="1121"/>
      <c r="U47" s="1121"/>
      <c r="V47" s="1121"/>
      <c r="W47" s="1121"/>
    </row>
    <row r="48" spans="1:23" x14ac:dyDescent="0.2">
      <c r="A48" s="1117">
        <v>32</v>
      </c>
      <c r="B48" s="1117"/>
      <c r="C48" s="1119"/>
      <c r="D48" s="1119"/>
      <c r="E48" s="1119"/>
      <c r="F48" s="1119"/>
      <c r="G48" s="1119"/>
      <c r="H48" s="1119"/>
      <c r="I48" s="1119"/>
      <c r="J48" s="1119"/>
      <c r="K48" s="1119"/>
      <c r="L48" s="1120"/>
      <c r="M48" s="1120"/>
      <c r="N48" s="1120"/>
      <c r="O48" s="1120"/>
      <c r="P48" s="1120"/>
      <c r="Q48" s="1121"/>
      <c r="R48" s="1121"/>
      <c r="S48" s="1121"/>
      <c r="T48" s="1121"/>
      <c r="U48" s="1121"/>
      <c r="V48" s="1121"/>
      <c r="W48" s="1121"/>
    </row>
    <row r="49" spans="1:23" x14ac:dyDescent="0.2">
      <c r="A49" s="1117">
        <v>33</v>
      </c>
      <c r="B49" s="1117"/>
      <c r="C49" s="1119"/>
      <c r="D49" s="1119"/>
      <c r="E49" s="1119"/>
      <c r="F49" s="1119"/>
      <c r="G49" s="1119"/>
      <c r="H49" s="1119"/>
      <c r="I49" s="1119"/>
      <c r="J49" s="1119"/>
      <c r="K49" s="1119"/>
      <c r="L49" s="1120"/>
      <c r="M49" s="1120"/>
      <c r="N49" s="1120"/>
      <c r="O49" s="1120"/>
      <c r="P49" s="1120"/>
      <c r="Q49" s="1121"/>
      <c r="R49" s="1121"/>
      <c r="S49" s="1121"/>
      <c r="T49" s="1121"/>
      <c r="U49" s="1121"/>
      <c r="V49" s="1121"/>
      <c r="W49" s="1121"/>
    </row>
    <row r="50" spans="1:23" x14ac:dyDescent="0.2">
      <c r="A50" s="1117">
        <v>34</v>
      </c>
      <c r="B50" s="1117"/>
      <c r="C50" s="1119"/>
      <c r="D50" s="1119"/>
      <c r="E50" s="1119"/>
      <c r="F50" s="1119"/>
      <c r="G50" s="1119"/>
      <c r="H50" s="1119"/>
      <c r="I50" s="1119"/>
      <c r="J50" s="1119"/>
      <c r="K50" s="1119"/>
      <c r="L50" s="1120"/>
      <c r="M50" s="1120"/>
      <c r="N50" s="1120"/>
      <c r="O50" s="1120"/>
      <c r="P50" s="1120"/>
      <c r="Q50" s="1121"/>
      <c r="R50" s="1121"/>
      <c r="S50" s="1121"/>
      <c r="T50" s="1121"/>
      <c r="U50" s="1121"/>
      <c r="V50" s="1121"/>
      <c r="W50" s="1121"/>
    </row>
    <row r="51" spans="1:23" x14ac:dyDescent="0.2">
      <c r="A51" s="1117">
        <v>35</v>
      </c>
      <c r="B51" s="1117"/>
      <c r="C51" s="1119"/>
      <c r="D51" s="1119"/>
      <c r="E51" s="1119"/>
      <c r="F51" s="1119"/>
      <c r="G51" s="1119"/>
      <c r="H51" s="1119"/>
      <c r="I51" s="1119"/>
      <c r="J51" s="1119"/>
      <c r="K51" s="1119"/>
      <c r="L51" s="1120"/>
      <c r="M51" s="1120"/>
      <c r="N51" s="1120"/>
      <c r="O51" s="1120"/>
      <c r="P51" s="1120"/>
      <c r="Q51" s="1121"/>
      <c r="R51" s="1121"/>
      <c r="S51" s="1121"/>
      <c r="T51" s="1121"/>
      <c r="U51" s="1121"/>
      <c r="V51" s="1121"/>
      <c r="W51" s="1121"/>
    </row>
    <row r="52" spans="1:23" x14ac:dyDescent="0.2">
      <c r="A52" s="1117">
        <v>36</v>
      </c>
      <c r="B52" s="1117"/>
      <c r="C52" s="1119"/>
      <c r="D52" s="1119"/>
      <c r="E52" s="1119"/>
      <c r="F52" s="1119"/>
      <c r="G52" s="1119"/>
      <c r="H52" s="1119"/>
      <c r="I52" s="1119"/>
      <c r="J52" s="1119"/>
      <c r="K52" s="1119"/>
      <c r="L52" s="1120"/>
      <c r="M52" s="1120"/>
      <c r="N52" s="1120"/>
      <c r="O52" s="1120"/>
      <c r="P52" s="1120"/>
      <c r="Q52" s="1121"/>
      <c r="R52" s="1121"/>
      <c r="S52" s="1121"/>
      <c r="T52" s="1121"/>
      <c r="U52" s="1121"/>
      <c r="V52" s="1121"/>
      <c r="W52" s="1121"/>
    </row>
    <row r="53" spans="1:23" x14ac:dyDescent="0.2">
      <c r="A53" s="1117">
        <v>37</v>
      </c>
      <c r="B53" s="1117"/>
      <c r="C53" s="1119"/>
      <c r="D53" s="1119"/>
      <c r="E53" s="1119"/>
      <c r="F53" s="1119"/>
      <c r="G53" s="1119"/>
      <c r="H53" s="1119"/>
      <c r="I53" s="1119"/>
      <c r="J53" s="1119"/>
      <c r="K53" s="1119"/>
      <c r="L53" s="1120"/>
      <c r="M53" s="1120"/>
      <c r="N53" s="1120"/>
      <c r="O53" s="1120"/>
      <c r="P53" s="1120"/>
      <c r="Q53" s="1121"/>
      <c r="R53" s="1121"/>
      <c r="S53" s="1121"/>
      <c r="T53" s="1121"/>
      <c r="U53" s="1121"/>
      <c r="V53" s="1121"/>
      <c r="W53" s="1121"/>
    </row>
    <row r="54" spans="1:23" x14ac:dyDescent="0.2">
      <c r="A54" s="1117">
        <v>38</v>
      </c>
      <c r="B54" s="1117"/>
      <c r="C54" s="1119"/>
      <c r="D54" s="1119"/>
      <c r="E54" s="1119"/>
      <c r="F54" s="1119"/>
      <c r="G54" s="1119"/>
      <c r="H54" s="1119"/>
      <c r="I54" s="1119"/>
      <c r="J54" s="1119"/>
      <c r="K54" s="1119"/>
      <c r="L54" s="1120"/>
      <c r="M54" s="1120"/>
      <c r="N54" s="1120"/>
      <c r="O54" s="1120"/>
      <c r="P54" s="1120"/>
      <c r="Q54" s="1121"/>
      <c r="R54" s="1121"/>
      <c r="S54" s="1121"/>
      <c r="T54" s="1121"/>
      <c r="U54" s="1121"/>
      <c r="V54" s="1121"/>
      <c r="W54" s="1121"/>
    </row>
    <row r="55" spans="1:23" x14ac:dyDescent="0.2">
      <c r="A55" s="1117">
        <v>39</v>
      </c>
      <c r="B55" s="1117"/>
      <c r="C55" s="1119"/>
      <c r="D55" s="1119"/>
      <c r="E55" s="1119"/>
      <c r="F55" s="1119"/>
      <c r="G55" s="1119"/>
      <c r="H55" s="1119"/>
      <c r="I55" s="1119"/>
      <c r="J55" s="1119"/>
      <c r="K55" s="1119"/>
      <c r="L55" s="1120"/>
      <c r="M55" s="1120"/>
      <c r="N55" s="1120"/>
      <c r="O55" s="1120"/>
      <c r="P55" s="1120"/>
      <c r="Q55" s="1121"/>
      <c r="R55" s="1121"/>
      <c r="S55" s="1121"/>
      <c r="T55" s="1121"/>
      <c r="U55" s="1121"/>
      <c r="V55" s="1121"/>
      <c r="W55" s="1121"/>
    </row>
    <row r="56" spans="1:23" x14ac:dyDescent="0.2">
      <c r="A56" s="1117">
        <v>40</v>
      </c>
      <c r="B56" s="1117"/>
      <c r="C56" s="1119"/>
      <c r="D56" s="1119"/>
      <c r="E56" s="1119"/>
      <c r="F56" s="1119"/>
      <c r="G56" s="1119"/>
      <c r="H56" s="1119"/>
      <c r="I56" s="1119"/>
      <c r="J56" s="1119"/>
      <c r="K56" s="1119"/>
      <c r="L56" s="1120"/>
      <c r="M56" s="1120"/>
      <c r="N56" s="1120"/>
      <c r="O56" s="1120"/>
      <c r="P56" s="1120"/>
      <c r="Q56" s="1121"/>
      <c r="R56" s="1121"/>
      <c r="S56" s="1121"/>
      <c r="T56" s="1121"/>
      <c r="U56" s="1121"/>
      <c r="V56" s="1121"/>
      <c r="W56" s="1121"/>
    </row>
    <row r="57" spans="1:23" x14ac:dyDescent="0.2">
      <c r="A57" s="1117">
        <v>41</v>
      </c>
      <c r="B57" s="1117"/>
      <c r="C57" s="1119"/>
      <c r="D57" s="1119"/>
      <c r="E57" s="1119"/>
      <c r="F57" s="1119"/>
      <c r="G57" s="1119"/>
      <c r="H57" s="1119"/>
      <c r="I57" s="1119"/>
      <c r="J57" s="1119"/>
      <c r="K57" s="1119"/>
      <c r="L57" s="1120"/>
      <c r="M57" s="1120"/>
      <c r="N57" s="1120"/>
      <c r="O57" s="1120"/>
      <c r="P57" s="1120"/>
      <c r="Q57" s="1121"/>
      <c r="R57" s="1121"/>
      <c r="S57" s="1121"/>
      <c r="T57" s="1121"/>
      <c r="U57" s="1121"/>
      <c r="V57" s="1121"/>
      <c r="W57" s="1121"/>
    </row>
    <row r="58" spans="1:23" x14ac:dyDescent="0.2">
      <c r="A58" s="1117">
        <v>42</v>
      </c>
      <c r="B58" s="1117"/>
      <c r="C58" s="1119"/>
      <c r="D58" s="1119"/>
      <c r="E58" s="1119"/>
      <c r="F58" s="1119"/>
      <c r="G58" s="1119"/>
      <c r="H58" s="1119"/>
      <c r="I58" s="1119"/>
      <c r="J58" s="1119"/>
      <c r="K58" s="1119"/>
      <c r="L58" s="1120"/>
      <c r="M58" s="1120"/>
      <c r="N58" s="1120"/>
      <c r="O58" s="1120"/>
      <c r="P58" s="1120"/>
      <c r="Q58" s="1121"/>
      <c r="R58" s="1121"/>
      <c r="S58" s="1121"/>
      <c r="T58" s="1121"/>
      <c r="U58" s="1121"/>
      <c r="V58" s="1121"/>
      <c r="W58" s="1121"/>
    </row>
    <row r="59" spans="1:23" x14ac:dyDescent="0.2">
      <c r="A59" s="1117">
        <v>43</v>
      </c>
      <c r="B59" s="1117"/>
      <c r="C59" s="1119"/>
      <c r="D59" s="1119"/>
      <c r="E59" s="1119"/>
      <c r="F59" s="1119"/>
      <c r="G59" s="1119"/>
      <c r="H59" s="1119"/>
      <c r="I59" s="1119"/>
      <c r="J59" s="1119"/>
      <c r="K59" s="1119"/>
      <c r="L59" s="1120"/>
      <c r="M59" s="1120"/>
      <c r="N59" s="1120"/>
      <c r="O59" s="1120"/>
      <c r="P59" s="1120"/>
      <c r="Q59" s="1121"/>
      <c r="R59" s="1121"/>
      <c r="S59" s="1121"/>
      <c r="T59" s="1121"/>
      <c r="U59" s="1121"/>
      <c r="V59" s="1121"/>
      <c r="W59" s="1121"/>
    </row>
    <row r="60" spans="1:23" x14ac:dyDescent="0.2">
      <c r="A60" s="1117">
        <v>44</v>
      </c>
      <c r="B60" s="1117"/>
      <c r="C60" s="1119"/>
      <c r="D60" s="1119"/>
      <c r="E60" s="1119"/>
      <c r="F60" s="1119"/>
      <c r="G60" s="1119"/>
      <c r="H60" s="1119"/>
      <c r="I60" s="1119"/>
      <c r="J60" s="1119"/>
      <c r="K60" s="1119"/>
      <c r="L60" s="1120"/>
      <c r="M60" s="1120"/>
      <c r="N60" s="1120"/>
      <c r="O60" s="1120"/>
      <c r="P60" s="1120"/>
      <c r="Q60" s="1121"/>
      <c r="R60" s="1121"/>
      <c r="S60" s="1121"/>
      <c r="T60" s="1121"/>
      <c r="U60" s="1121"/>
      <c r="V60" s="1121"/>
      <c r="W60" s="1121"/>
    </row>
    <row r="61" spans="1:23" x14ac:dyDescent="0.2">
      <c r="A61" s="1117">
        <v>45</v>
      </c>
      <c r="B61" s="1117"/>
      <c r="C61" s="1119"/>
      <c r="D61" s="1119"/>
      <c r="E61" s="1119"/>
      <c r="F61" s="1119"/>
      <c r="G61" s="1119"/>
      <c r="H61" s="1119"/>
      <c r="I61" s="1119"/>
      <c r="J61" s="1119"/>
      <c r="K61" s="1119"/>
      <c r="L61" s="1120"/>
      <c r="M61" s="1120"/>
      <c r="N61" s="1120"/>
      <c r="O61" s="1120"/>
      <c r="P61" s="1120"/>
      <c r="Q61" s="1121"/>
      <c r="R61" s="1121"/>
      <c r="S61" s="1121"/>
      <c r="T61" s="1121"/>
      <c r="U61" s="1121"/>
      <c r="V61" s="1121"/>
      <c r="W61" s="1121"/>
    </row>
    <row r="62" spans="1:23" x14ac:dyDescent="0.2">
      <c r="A62" s="1117">
        <v>46</v>
      </c>
      <c r="B62" s="1117"/>
      <c r="C62" s="1119"/>
      <c r="D62" s="1119"/>
      <c r="E62" s="1119"/>
      <c r="F62" s="1119"/>
      <c r="G62" s="1119"/>
      <c r="H62" s="1119"/>
      <c r="I62" s="1119"/>
      <c r="J62" s="1119"/>
      <c r="K62" s="1119"/>
      <c r="L62" s="1120"/>
      <c r="M62" s="1120"/>
      <c r="N62" s="1120"/>
      <c r="O62" s="1120"/>
      <c r="P62" s="1120"/>
      <c r="Q62" s="1121"/>
      <c r="R62" s="1121"/>
      <c r="S62" s="1121"/>
      <c r="T62" s="1121"/>
      <c r="U62" s="1121"/>
      <c r="V62" s="1121"/>
      <c r="W62" s="1121"/>
    </row>
    <row r="63" spans="1:23" x14ac:dyDescent="0.2">
      <c r="A63" s="1117">
        <v>47</v>
      </c>
      <c r="B63" s="1117"/>
      <c r="C63" s="1119"/>
      <c r="D63" s="1119"/>
      <c r="E63" s="1119"/>
      <c r="F63" s="1119"/>
      <c r="G63" s="1119"/>
      <c r="H63" s="1119"/>
      <c r="I63" s="1119"/>
      <c r="J63" s="1119"/>
      <c r="K63" s="1119"/>
      <c r="L63" s="1120"/>
      <c r="M63" s="1120"/>
      <c r="N63" s="1120"/>
      <c r="O63" s="1120"/>
      <c r="P63" s="1120"/>
      <c r="Q63" s="1121"/>
      <c r="R63" s="1121"/>
      <c r="S63" s="1121"/>
      <c r="T63" s="1121"/>
      <c r="U63" s="1121"/>
      <c r="V63" s="1121"/>
      <c r="W63" s="1121"/>
    </row>
    <row r="64" spans="1:23" x14ac:dyDescent="0.2">
      <c r="A64" s="1117">
        <v>48</v>
      </c>
      <c r="B64" s="1117"/>
      <c r="C64" s="1119"/>
      <c r="D64" s="1119"/>
      <c r="E64" s="1119"/>
      <c r="F64" s="1119"/>
      <c r="G64" s="1119"/>
      <c r="H64" s="1119"/>
      <c r="I64" s="1119"/>
      <c r="J64" s="1119"/>
      <c r="K64" s="1119"/>
      <c r="L64" s="1120"/>
      <c r="M64" s="1120"/>
      <c r="N64" s="1120"/>
      <c r="O64" s="1120"/>
      <c r="P64" s="1120"/>
      <c r="Q64" s="1121"/>
      <c r="R64" s="1121"/>
      <c r="S64" s="1121"/>
      <c r="T64" s="1121"/>
      <c r="U64" s="1121"/>
      <c r="V64" s="1121"/>
      <c r="W64" s="1121"/>
    </row>
    <row r="65" spans="1:23" x14ac:dyDescent="0.2">
      <c r="A65" s="1117">
        <v>49</v>
      </c>
      <c r="B65" s="1117"/>
      <c r="C65" s="1119"/>
      <c r="D65" s="1119"/>
      <c r="E65" s="1119"/>
      <c r="F65" s="1119"/>
      <c r="G65" s="1119"/>
      <c r="H65" s="1119"/>
      <c r="I65" s="1119"/>
      <c r="J65" s="1119"/>
      <c r="K65" s="1119"/>
      <c r="L65" s="1120"/>
      <c r="M65" s="1120"/>
      <c r="N65" s="1120"/>
      <c r="O65" s="1120"/>
      <c r="P65" s="1120"/>
      <c r="Q65" s="1121"/>
      <c r="R65" s="1121"/>
      <c r="S65" s="1121"/>
      <c r="T65" s="1121"/>
      <c r="U65" s="1121"/>
      <c r="V65" s="1121"/>
      <c r="W65" s="1121"/>
    </row>
    <row r="66" spans="1:23" x14ac:dyDescent="0.2">
      <c r="A66" s="1117">
        <v>50</v>
      </c>
      <c r="B66" s="1117"/>
      <c r="C66" s="1119"/>
      <c r="D66" s="1119"/>
      <c r="E66" s="1119"/>
      <c r="F66" s="1119"/>
      <c r="G66" s="1119"/>
      <c r="H66" s="1119"/>
      <c r="I66" s="1119"/>
      <c r="J66" s="1119"/>
      <c r="K66" s="1119"/>
      <c r="L66" s="1120"/>
      <c r="M66" s="1120"/>
      <c r="N66" s="1120"/>
      <c r="O66" s="1120"/>
      <c r="P66" s="1120"/>
      <c r="Q66" s="1121"/>
      <c r="R66" s="1121"/>
      <c r="S66" s="1121"/>
      <c r="T66" s="1121"/>
      <c r="U66" s="1121"/>
      <c r="V66" s="1121"/>
      <c r="W66" s="1121"/>
    </row>
    <row r="67" spans="1:23" x14ac:dyDescent="0.2">
      <c r="A67" s="1117">
        <v>51</v>
      </c>
      <c r="B67" s="1117"/>
      <c r="C67" s="1119"/>
      <c r="D67" s="1119"/>
      <c r="E67" s="1119"/>
      <c r="F67" s="1119"/>
      <c r="G67" s="1119"/>
      <c r="H67" s="1119"/>
      <c r="I67" s="1119"/>
      <c r="J67" s="1119"/>
      <c r="K67" s="1119"/>
      <c r="L67" s="1120"/>
      <c r="M67" s="1120"/>
      <c r="N67" s="1120"/>
      <c r="O67" s="1120"/>
      <c r="P67" s="1120"/>
      <c r="Q67" s="1121"/>
      <c r="R67" s="1121"/>
      <c r="S67" s="1121"/>
      <c r="T67" s="1121"/>
      <c r="U67" s="1121"/>
      <c r="V67" s="1121"/>
      <c r="W67" s="1121"/>
    </row>
    <row r="68" spans="1:23" x14ac:dyDescent="0.2">
      <c r="A68" s="1117">
        <v>52</v>
      </c>
      <c r="B68" s="1117"/>
      <c r="C68" s="1119"/>
      <c r="D68" s="1119"/>
      <c r="E68" s="1119"/>
      <c r="F68" s="1119"/>
      <c r="G68" s="1119"/>
      <c r="H68" s="1119"/>
      <c r="I68" s="1119"/>
      <c r="J68" s="1119"/>
      <c r="K68" s="1119"/>
      <c r="L68" s="1120"/>
      <c r="M68" s="1120"/>
      <c r="N68" s="1120"/>
      <c r="O68" s="1120"/>
      <c r="P68" s="1120"/>
      <c r="Q68" s="1121"/>
      <c r="R68" s="1121"/>
      <c r="S68" s="1121"/>
      <c r="T68" s="1121"/>
      <c r="U68" s="1121"/>
      <c r="V68" s="1121"/>
      <c r="W68" s="1121"/>
    </row>
    <row r="69" spans="1:23" x14ac:dyDescent="0.2">
      <c r="A69" s="1117">
        <v>53</v>
      </c>
      <c r="B69" s="1117"/>
      <c r="C69" s="1119"/>
      <c r="D69" s="1119"/>
      <c r="E69" s="1119"/>
      <c r="F69" s="1119"/>
      <c r="G69" s="1119"/>
      <c r="H69" s="1119"/>
      <c r="I69" s="1119"/>
      <c r="J69" s="1119"/>
      <c r="K69" s="1119"/>
      <c r="L69" s="1120"/>
      <c r="M69" s="1120"/>
      <c r="N69" s="1120"/>
      <c r="O69" s="1120"/>
      <c r="P69" s="1120"/>
      <c r="Q69" s="1121"/>
      <c r="R69" s="1121"/>
      <c r="S69" s="1121"/>
      <c r="T69" s="1121"/>
      <c r="U69" s="1121"/>
      <c r="V69" s="1121"/>
      <c r="W69" s="1121"/>
    </row>
    <row r="70" spans="1:23" x14ac:dyDescent="0.2">
      <c r="A70" s="1117">
        <v>54</v>
      </c>
      <c r="B70" s="1117"/>
      <c r="C70" s="1119"/>
      <c r="D70" s="1119"/>
      <c r="E70" s="1119"/>
      <c r="F70" s="1119"/>
      <c r="G70" s="1119"/>
      <c r="H70" s="1119"/>
      <c r="I70" s="1119"/>
      <c r="J70" s="1119"/>
      <c r="K70" s="1119"/>
      <c r="L70" s="1120"/>
      <c r="M70" s="1120"/>
      <c r="N70" s="1120"/>
      <c r="O70" s="1120"/>
      <c r="P70" s="1120"/>
      <c r="Q70" s="1121"/>
      <c r="R70" s="1121"/>
      <c r="S70" s="1121"/>
      <c r="T70" s="1121"/>
      <c r="U70" s="1121"/>
      <c r="V70" s="1121"/>
      <c r="W70" s="1121"/>
    </row>
    <row r="71" spans="1:23" x14ac:dyDescent="0.2">
      <c r="A71" s="1117">
        <v>55</v>
      </c>
      <c r="B71" s="1117"/>
      <c r="C71" s="1119"/>
      <c r="D71" s="1119"/>
      <c r="E71" s="1119"/>
      <c r="F71" s="1119"/>
      <c r="G71" s="1119"/>
      <c r="H71" s="1119"/>
      <c r="I71" s="1119"/>
      <c r="J71" s="1119"/>
      <c r="K71" s="1119"/>
      <c r="L71" s="1120"/>
      <c r="M71" s="1120"/>
      <c r="N71" s="1120"/>
      <c r="O71" s="1120"/>
      <c r="P71" s="1120"/>
      <c r="Q71" s="1121"/>
      <c r="R71" s="1121"/>
      <c r="S71" s="1121"/>
      <c r="T71" s="1121"/>
      <c r="U71" s="1121"/>
      <c r="V71" s="1121"/>
      <c r="W71" s="1121"/>
    </row>
    <row r="72" spans="1:23" x14ac:dyDescent="0.2">
      <c r="A72" s="1117">
        <v>56</v>
      </c>
      <c r="B72" s="1117"/>
      <c r="C72" s="1119"/>
      <c r="D72" s="1119"/>
      <c r="E72" s="1119"/>
      <c r="F72" s="1119"/>
      <c r="G72" s="1119"/>
      <c r="H72" s="1119"/>
      <c r="I72" s="1119"/>
      <c r="J72" s="1119"/>
      <c r="K72" s="1119"/>
      <c r="L72" s="1120"/>
      <c r="M72" s="1120"/>
      <c r="N72" s="1120"/>
      <c r="O72" s="1120"/>
      <c r="P72" s="1120"/>
      <c r="Q72" s="1121"/>
      <c r="R72" s="1121"/>
      <c r="S72" s="1121"/>
      <c r="T72" s="1121"/>
      <c r="U72" s="1121"/>
      <c r="V72" s="1121"/>
      <c r="W72" s="1121"/>
    </row>
    <row r="73" spans="1:23" x14ac:dyDescent="0.2">
      <c r="A73" s="1117">
        <v>57</v>
      </c>
      <c r="B73" s="1117"/>
      <c r="C73" s="1119"/>
      <c r="D73" s="1119"/>
      <c r="E73" s="1119"/>
      <c r="F73" s="1119"/>
      <c r="G73" s="1119"/>
      <c r="H73" s="1119"/>
      <c r="I73" s="1119"/>
      <c r="J73" s="1119"/>
      <c r="K73" s="1119"/>
      <c r="L73" s="1120"/>
      <c r="M73" s="1120"/>
      <c r="N73" s="1120"/>
      <c r="O73" s="1120"/>
      <c r="P73" s="1120"/>
      <c r="Q73" s="1121"/>
      <c r="R73" s="1121"/>
      <c r="S73" s="1121"/>
      <c r="T73" s="1121"/>
      <c r="U73" s="1121"/>
      <c r="V73" s="1121"/>
      <c r="W73" s="1121"/>
    </row>
    <row r="74" spans="1:23" x14ac:dyDescent="0.2">
      <c r="A74" s="1117">
        <v>58</v>
      </c>
      <c r="B74" s="1117"/>
      <c r="C74" s="1119"/>
      <c r="D74" s="1119"/>
      <c r="E74" s="1119"/>
      <c r="F74" s="1119"/>
      <c r="G74" s="1119"/>
      <c r="H74" s="1119"/>
      <c r="I74" s="1119"/>
      <c r="J74" s="1119"/>
      <c r="K74" s="1119"/>
      <c r="L74" s="1120"/>
      <c r="M74" s="1120"/>
      <c r="N74" s="1120"/>
      <c r="O74" s="1120"/>
      <c r="P74" s="1120"/>
      <c r="Q74" s="1121"/>
      <c r="R74" s="1121"/>
      <c r="S74" s="1121"/>
      <c r="T74" s="1121"/>
      <c r="U74" s="1121"/>
      <c r="V74" s="1121"/>
      <c r="W74" s="1121"/>
    </row>
    <row r="75" spans="1:23" x14ac:dyDescent="0.2">
      <c r="A75" s="1117">
        <v>59</v>
      </c>
      <c r="B75" s="1117"/>
      <c r="C75" s="1119"/>
      <c r="D75" s="1119"/>
      <c r="E75" s="1119"/>
      <c r="F75" s="1119"/>
      <c r="G75" s="1119"/>
      <c r="H75" s="1119"/>
      <c r="I75" s="1119"/>
      <c r="J75" s="1119"/>
      <c r="K75" s="1119"/>
      <c r="L75" s="1120"/>
      <c r="M75" s="1120"/>
      <c r="N75" s="1120"/>
      <c r="O75" s="1120"/>
      <c r="P75" s="1120"/>
      <c r="Q75" s="1121"/>
      <c r="R75" s="1121"/>
      <c r="S75" s="1121"/>
      <c r="T75" s="1121"/>
      <c r="U75" s="1121"/>
      <c r="V75" s="1121"/>
      <c r="W75" s="1121"/>
    </row>
    <row r="76" spans="1:23" x14ac:dyDescent="0.2">
      <c r="A76" s="1117">
        <v>60</v>
      </c>
      <c r="B76" s="1117"/>
      <c r="C76" s="1119"/>
      <c r="D76" s="1119"/>
      <c r="E76" s="1119"/>
      <c r="F76" s="1119"/>
      <c r="G76" s="1119"/>
      <c r="H76" s="1119"/>
      <c r="I76" s="1119"/>
      <c r="J76" s="1119"/>
      <c r="K76" s="1119"/>
      <c r="L76" s="1120"/>
      <c r="M76" s="1120"/>
      <c r="N76" s="1120"/>
      <c r="O76" s="1120"/>
      <c r="P76" s="1120"/>
      <c r="Q76" s="1121"/>
      <c r="R76" s="1121"/>
      <c r="S76" s="1121"/>
      <c r="T76" s="1121"/>
      <c r="U76" s="1121"/>
      <c r="V76" s="1121"/>
      <c r="W76" s="1121"/>
    </row>
    <row r="77" spans="1:23" x14ac:dyDescent="0.2">
      <c r="A77" s="1117">
        <v>61</v>
      </c>
      <c r="B77" s="1117"/>
      <c r="C77" s="1119"/>
      <c r="D77" s="1119"/>
      <c r="E77" s="1119"/>
      <c r="F77" s="1119"/>
      <c r="G77" s="1119"/>
      <c r="H77" s="1119"/>
      <c r="I77" s="1119"/>
      <c r="J77" s="1119"/>
      <c r="K77" s="1119"/>
      <c r="L77" s="1120"/>
      <c r="M77" s="1120"/>
      <c r="N77" s="1120"/>
      <c r="O77" s="1120"/>
      <c r="P77" s="1120"/>
      <c r="Q77" s="1121"/>
      <c r="R77" s="1121"/>
      <c r="S77" s="1121"/>
      <c r="T77" s="1121"/>
      <c r="U77" s="1121"/>
      <c r="V77" s="1121"/>
      <c r="W77" s="1121"/>
    </row>
    <row r="78" spans="1:23" x14ac:dyDescent="0.2">
      <c r="A78" s="1117">
        <v>62</v>
      </c>
      <c r="B78" s="1117"/>
      <c r="C78" s="1119"/>
      <c r="D78" s="1119"/>
      <c r="E78" s="1119"/>
      <c r="F78" s="1119"/>
      <c r="G78" s="1119"/>
      <c r="H78" s="1119"/>
      <c r="I78" s="1119"/>
      <c r="J78" s="1119"/>
      <c r="K78" s="1119"/>
      <c r="L78" s="1120"/>
      <c r="M78" s="1120"/>
      <c r="N78" s="1120"/>
      <c r="O78" s="1120"/>
      <c r="P78" s="1120"/>
      <c r="Q78" s="1121"/>
      <c r="R78" s="1121"/>
      <c r="S78" s="1121"/>
      <c r="T78" s="1121"/>
      <c r="U78" s="1121"/>
      <c r="V78" s="1121"/>
      <c r="W78" s="1121"/>
    </row>
    <row r="79" spans="1:23" x14ac:dyDescent="0.2">
      <c r="A79" s="1117">
        <v>63</v>
      </c>
      <c r="B79" s="1117"/>
      <c r="C79" s="1119"/>
      <c r="D79" s="1119"/>
      <c r="E79" s="1119"/>
      <c r="F79" s="1119"/>
      <c r="G79" s="1119"/>
      <c r="H79" s="1119"/>
      <c r="I79" s="1119"/>
      <c r="J79" s="1119"/>
      <c r="K79" s="1119"/>
      <c r="L79" s="1120"/>
      <c r="M79" s="1120"/>
      <c r="N79" s="1120"/>
      <c r="O79" s="1120"/>
      <c r="P79" s="1120"/>
      <c r="Q79" s="1121"/>
      <c r="R79" s="1121"/>
      <c r="S79" s="1121"/>
      <c r="T79" s="1121"/>
      <c r="U79" s="1121"/>
      <c r="V79" s="1121"/>
      <c r="W79" s="1121"/>
    </row>
    <row r="80" spans="1:23" x14ac:dyDescent="0.2">
      <c r="A80" s="1117">
        <v>64</v>
      </c>
      <c r="B80" s="1117"/>
      <c r="C80" s="1119"/>
      <c r="D80" s="1119"/>
      <c r="E80" s="1119"/>
      <c r="F80" s="1119"/>
      <c r="G80" s="1119"/>
      <c r="H80" s="1119"/>
      <c r="I80" s="1119"/>
      <c r="J80" s="1119"/>
      <c r="K80" s="1119"/>
      <c r="L80" s="1120"/>
      <c r="M80" s="1120"/>
      <c r="N80" s="1120"/>
      <c r="O80" s="1120"/>
      <c r="P80" s="1120"/>
      <c r="Q80" s="1121"/>
      <c r="R80" s="1121"/>
      <c r="S80" s="1121"/>
      <c r="T80" s="1121"/>
      <c r="U80" s="1121"/>
      <c r="V80" s="1121"/>
      <c r="W80" s="1121"/>
    </row>
    <row r="81" spans="1:23" x14ac:dyDescent="0.2">
      <c r="A81" s="1117">
        <v>65</v>
      </c>
      <c r="B81" s="1117"/>
      <c r="C81" s="1119"/>
      <c r="D81" s="1119"/>
      <c r="E81" s="1119"/>
      <c r="F81" s="1119"/>
      <c r="G81" s="1119"/>
      <c r="H81" s="1119"/>
      <c r="I81" s="1119"/>
      <c r="J81" s="1119"/>
      <c r="K81" s="1119"/>
      <c r="L81" s="1120"/>
      <c r="M81" s="1120"/>
      <c r="N81" s="1120"/>
      <c r="O81" s="1120"/>
      <c r="P81" s="1120"/>
      <c r="Q81" s="1121"/>
      <c r="R81" s="1121"/>
      <c r="S81" s="1121"/>
      <c r="T81" s="1121"/>
      <c r="U81" s="1121"/>
      <c r="V81" s="1121"/>
      <c r="W81" s="1121"/>
    </row>
    <row r="82" spans="1:23" x14ac:dyDescent="0.2">
      <c r="A82" s="1117">
        <v>66</v>
      </c>
      <c r="B82" s="1117"/>
      <c r="C82" s="1119"/>
      <c r="D82" s="1119"/>
      <c r="E82" s="1119"/>
      <c r="F82" s="1119"/>
      <c r="G82" s="1119"/>
      <c r="H82" s="1119"/>
      <c r="I82" s="1119"/>
      <c r="J82" s="1119"/>
      <c r="K82" s="1119"/>
      <c r="L82" s="1120"/>
      <c r="M82" s="1120"/>
      <c r="N82" s="1120"/>
      <c r="O82" s="1120"/>
      <c r="P82" s="1120"/>
      <c r="Q82" s="1121"/>
      <c r="R82" s="1121"/>
      <c r="S82" s="1121"/>
      <c r="T82" s="1121"/>
      <c r="U82" s="1121"/>
      <c r="V82" s="1121"/>
      <c r="W82" s="1121"/>
    </row>
    <row r="83" spans="1:23" x14ac:dyDescent="0.2">
      <c r="A83" s="1117">
        <v>67</v>
      </c>
      <c r="B83" s="1117"/>
      <c r="C83" s="1119"/>
      <c r="D83" s="1119"/>
      <c r="E83" s="1119"/>
      <c r="F83" s="1119"/>
      <c r="G83" s="1119"/>
      <c r="H83" s="1119"/>
      <c r="I83" s="1119"/>
      <c r="J83" s="1119"/>
      <c r="K83" s="1119"/>
      <c r="L83" s="1120"/>
      <c r="M83" s="1120"/>
      <c r="N83" s="1120"/>
      <c r="O83" s="1120"/>
      <c r="P83" s="1120"/>
      <c r="Q83" s="1121"/>
      <c r="R83" s="1121"/>
      <c r="S83" s="1121"/>
      <c r="T83" s="1121"/>
      <c r="U83" s="1121"/>
      <c r="V83" s="1121"/>
      <c r="W83" s="1121"/>
    </row>
    <row r="84" spans="1:23" x14ac:dyDescent="0.2">
      <c r="A84" s="1117">
        <v>68</v>
      </c>
      <c r="B84" s="1117"/>
      <c r="C84" s="1119"/>
      <c r="D84" s="1119"/>
      <c r="E84" s="1119"/>
      <c r="F84" s="1119"/>
      <c r="G84" s="1119"/>
      <c r="H84" s="1119"/>
      <c r="I84" s="1119"/>
      <c r="J84" s="1119"/>
      <c r="K84" s="1119"/>
      <c r="L84" s="1120"/>
      <c r="M84" s="1120"/>
      <c r="N84" s="1120"/>
      <c r="O84" s="1120"/>
      <c r="P84" s="1120"/>
      <c r="Q84" s="1121"/>
      <c r="R84" s="1121"/>
      <c r="S84" s="1121"/>
      <c r="T84" s="1121"/>
      <c r="U84" s="1121"/>
      <c r="V84" s="1121"/>
      <c r="W84" s="1121"/>
    </row>
    <row r="85" spans="1:23" x14ac:dyDescent="0.2">
      <c r="A85" s="1117">
        <v>69</v>
      </c>
      <c r="B85" s="1117"/>
      <c r="C85" s="1119"/>
      <c r="D85" s="1119"/>
      <c r="E85" s="1119"/>
      <c r="F85" s="1119"/>
      <c r="G85" s="1119"/>
      <c r="H85" s="1119"/>
      <c r="I85" s="1119"/>
      <c r="J85" s="1119"/>
      <c r="K85" s="1119"/>
      <c r="L85" s="1120"/>
      <c r="M85" s="1120"/>
      <c r="N85" s="1120"/>
      <c r="O85" s="1120"/>
      <c r="P85" s="1120"/>
      <c r="Q85" s="1121"/>
      <c r="R85" s="1121"/>
      <c r="S85" s="1121"/>
      <c r="T85" s="1121"/>
      <c r="U85" s="1121"/>
      <c r="V85" s="1121"/>
      <c r="W85" s="1121"/>
    </row>
    <row r="86" spans="1:23" x14ac:dyDescent="0.2">
      <c r="A86" s="1117">
        <v>70</v>
      </c>
      <c r="B86" s="1117"/>
      <c r="C86" s="1119"/>
      <c r="D86" s="1119"/>
      <c r="E86" s="1119"/>
      <c r="F86" s="1119"/>
      <c r="G86" s="1119"/>
      <c r="H86" s="1119"/>
      <c r="I86" s="1119"/>
      <c r="J86" s="1119"/>
      <c r="K86" s="1119"/>
      <c r="L86" s="1120"/>
      <c r="M86" s="1120"/>
      <c r="N86" s="1120"/>
      <c r="O86" s="1120"/>
      <c r="P86" s="1120"/>
      <c r="Q86" s="1121"/>
      <c r="R86" s="1121"/>
      <c r="S86" s="1121"/>
      <c r="T86" s="1121"/>
      <c r="U86" s="1121"/>
      <c r="V86" s="1121"/>
      <c r="W86" s="1121"/>
    </row>
    <row r="87" spans="1:23" x14ac:dyDescent="0.2">
      <c r="A87" s="1117">
        <v>71</v>
      </c>
      <c r="B87" s="1117"/>
      <c r="C87" s="1119"/>
      <c r="D87" s="1119"/>
      <c r="E87" s="1119"/>
      <c r="F87" s="1119"/>
      <c r="G87" s="1119"/>
      <c r="H87" s="1119"/>
      <c r="I87" s="1119"/>
      <c r="J87" s="1119"/>
      <c r="K87" s="1119"/>
      <c r="L87" s="1120"/>
      <c r="M87" s="1120"/>
      <c r="N87" s="1120"/>
      <c r="O87" s="1120"/>
      <c r="P87" s="1120"/>
      <c r="Q87" s="1121"/>
      <c r="R87" s="1121"/>
      <c r="S87" s="1121"/>
      <c r="T87" s="1121"/>
      <c r="U87" s="1121"/>
      <c r="V87" s="1121"/>
      <c r="W87" s="1121"/>
    </row>
    <row r="88" spans="1:23" x14ac:dyDescent="0.2">
      <c r="A88" s="1117">
        <v>72</v>
      </c>
      <c r="B88" s="1117"/>
      <c r="C88" s="1119"/>
      <c r="D88" s="1119"/>
      <c r="E88" s="1119"/>
      <c r="F88" s="1119"/>
      <c r="G88" s="1119"/>
      <c r="H88" s="1119"/>
      <c r="I88" s="1119"/>
      <c r="J88" s="1119"/>
      <c r="K88" s="1119"/>
      <c r="L88" s="1120"/>
      <c r="M88" s="1120"/>
      <c r="N88" s="1120"/>
      <c r="O88" s="1120"/>
      <c r="P88" s="1120"/>
      <c r="Q88" s="1121"/>
      <c r="R88" s="1121"/>
      <c r="S88" s="1121"/>
      <c r="T88" s="1121"/>
      <c r="U88" s="1121"/>
      <c r="V88" s="1121"/>
      <c r="W88" s="1121"/>
    </row>
    <row r="89" spans="1:23" x14ac:dyDescent="0.2">
      <c r="A89" s="1117">
        <v>73</v>
      </c>
      <c r="B89" s="1117"/>
      <c r="C89" s="1119"/>
      <c r="D89" s="1119"/>
      <c r="E89" s="1119"/>
      <c r="F89" s="1119"/>
      <c r="G89" s="1119"/>
      <c r="H89" s="1119"/>
      <c r="I89" s="1119"/>
      <c r="J89" s="1119"/>
      <c r="K89" s="1119"/>
      <c r="L89" s="1120"/>
      <c r="M89" s="1120"/>
      <c r="N89" s="1120"/>
      <c r="O89" s="1120"/>
      <c r="P89" s="1120"/>
      <c r="Q89" s="1121"/>
      <c r="R89" s="1121"/>
      <c r="S89" s="1121"/>
      <c r="T89" s="1121"/>
      <c r="U89" s="1121"/>
      <c r="V89" s="1121"/>
      <c r="W89" s="1121"/>
    </row>
    <row r="90" spans="1:23" x14ac:dyDescent="0.2">
      <c r="A90" s="1117">
        <v>74</v>
      </c>
      <c r="B90" s="1117"/>
      <c r="C90" s="1119"/>
      <c r="D90" s="1119"/>
      <c r="E90" s="1119"/>
      <c r="F90" s="1119"/>
      <c r="G90" s="1119"/>
      <c r="H90" s="1119"/>
      <c r="I90" s="1119"/>
      <c r="J90" s="1119"/>
      <c r="K90" s="1119"/>
      <c r="L90" s="1120"/>
      <c r="M90" s="1120"/>
      <c r="N90" s="1120"/>
      <c r="O90" s="1120"/>
      <c r="P90" s="1120"/>
      <c r="Q90" s="1121"/>
      <c r="R90" s="1121"/>
      <c r="S90" s="1121"/>
      <c r="T90" s="1121"/>
      <c r="U90" s="1121"/>
      <c r="V90" s="1121"/>
      <c r="W90" s="1121"/>
    </row>
    <row r="91" spans="1:23" x14ac:dyDescent="0.2">
      <c r="A91" s="1117">
        <v>75</v>
      </c>
      <c r="B91" s="1117"/>
      <c r="C91" s="1119"/>
      <c r="D91" s="1119"/>
      <c r="E91" s="1119"/>
      <c r="F91" s="1119"/>
      <c r="G91" s="1119"/>
      <c r="H91" s="1119"/>
      <c r="I91" s="1119"/>
      <c r="J91" s="1119"/>
      <c r="K91" s="1119"/>
      <c r="L91" s="1120"/>
      <c r="M91" s="1120"/>
      <c r="N91" s="1120"/>
      <c r="O91" s="1120"/>
      <c r="P91" s="1120"/>
      <c r="Q91" s="1121"/>
      <c r="R91" s="1121"/>
      <c r="S91" s="1121"/>
      <c r="T91" s="1121"/>
      <c r="U91" s="1121"/>
      <c r="V91" s="1121"/>
      <c r="W91" s="1121"/>
    </row>
    <row r="92" spans="1:23" x14ac:dyDescent="0.2">
      <c r="A92" s="1117">
        <v>76</v>
      </c>
      <c r="B92" s="1117"/>
      <c r="C92" s="1119"/>
      <c r="D92" s="1119"/>
      <c r="E92" s="1119"/>
      <c r="F92" s="1119"/>
      <c r="G92" s="1119"/>
      <c r="H92" s="1119"/>
      <c r="I92" s="1119"/>
      <c r="J92" s="1119"/>
      <c r="K92" s="1119"/>
      <c r="L92" s="1120"/>
      <c r="M92" s="1120"/>
      <c r="N92" s="1120"/>
      <c r="O92" s="1120"/>
      <c r="P92" s="1120"/>
      <c r="Q92" s="1121"/>
      <c r="R92" s="1121"/>
      <c r="S92" s="1121"/>
      <c r="T92" s="1121"/>
      <c r="U92" s="1121"/>
      <c r="V92" s="1121"/>
      <c r="W92" s="1121"/>
    </row>
    <row r="93" spans="1:23" x14ac:dyDescent="0.2">
      <c r="A93" s="1117">
        <v>77</v>
      </c>
      <c r="B93" s="1117"/>
      <c r="C93" s="1119"/>
      <c r="D93" s="1119"/>
      <c r="E93" s="1119"/>
      <c r="F93" s="1119"/>
      <c r="G93" s="1119"/>
      <c r="H93" s="1119"/>
      <c r="I93" s="1119"/>
      <c r="J93" s="1119"/>
      <c r="K93" s="1119"/>
      <c r="L93" s="1120"/>
      <c r="M93" s="1120"/>
      <c r="N93" s="1120"/>
      <c r="O93" s="1120"/>
      <c r="P93" s="1120"/>
      <c r="Q93" s="1121"/>
      <c r="R93" s="1121"/>
      <c r="S93" s="1121"/>
      <c r="T93" s="1121"/>
      <c r="U93" s="1121"/>
      <c r="V93" s="1121"/>
      <c r="W93" s="1121"/>
    </row>
    <row r="94" spans="1:23" x14ac:dyDescent="0.2">
      <c r="A94" s="1117">
        <v>78</v>
      </c>
      <c r="B94" s="1117"/>
      <c r="C94" s="1119"/>
      <c r="D94" s="1119"/>
      <c r="E94" s="1119"/>
      <c r="F94" s="1119"/>
      <c r="G94" s="1119"/>
      <c r="H94" s="1119"/>
      <c r="I94" s="1119"/>
      <c r="J94" s="1119"/>
      <c r="K94" s="1119"/>
      <c r="L94" s="1120"/>
      <c r="M94" s="1120"/>
      <c r="N94" s="1120"/>
      <c r="O94" s="1120"/>
      <c r="P94" s="1120"/>
      <c r="Q94" s="1121"/>
      <c r="R94" s="1121"/>
      <c r="S94" s="1121"/>
      <c r="T94" s="1121"/>
      <c r="U94" s="1121"/>
      <c r="V94" s="1121"/>
      <c r="W94" s="1121"/>
    </row>
    <row r="95" spans="1:23" x14ac:dyDescent="0.2">
      <c r="A95" s="1117">
        <v>79</v>
      </c>
      <c r="B95" s="1117"/>
      <c r="C95" s="1119"/>
      <c r="D95" s="1119"/>
      <c r="E95" s="1119"/>
      <c r="F95" s="1119"/>
      <c r="G95" s="1119"/>
      <c r="H95" s="1119"/>
      <c r="I95" s="1119"/>
      <c r="J95" s="1119"/>
      <c r="K95" s="1119"/>
      <c r="L95" s="1120"/>
      <c r="M95" s="1120"/>
      <c r="N95" s="1120"/>
      <c r="O95" s="1120"/>
      <c r="P95" s="1120"/>
      <c r="Q95" s="1121"/>
      <c r="R95" s="1121"/>
      <c r="S95" s="1121"/>
      <c r="T95" s="1121"/>
      <c r="U95" s="1121"/>
      <c r="V95" s="1121"/>
      <c r="W95" s="1121"/>
    </row>
    <row r="96" spans="1:23" x14ac:dyDescent="0.2">
      <c r="A96" s="1117">
        <v>80</v>
      </c>
      <c r="B96" s="1117"/>
      <c r="C96" s="1119"/>
      <c r="D96" s="1119"/>
      <c r="E96" s="1119"/>
      <c r="F96" s="1119"/>
      <c r="G96" s="1119"/>
      <c r="H96" s="1119"/>
      <c r="I96" s="1119"/>
      <c r="J96" s="1119"/>
      <c r="K96" s="1119"/>
      <c r="L96" s="1120"/>
      <c r="M96" s="1120"/>
      <c r="N96" s="1120"/>
      <c r="O96" s="1120"/>
      <c r="P96" s="1120"/>
      <c r="Q96" s="1121"/>
      <c r="R96" s="1121"/>
      <c r="S96" s="1121"/>
      <c r="T96" s="1121"/>
      <c r="U96" s="1121"/>
      <c r="V96" s="1121"/>
      <c r="W96" s="1121"/>
    </row>
    <row r="97" spans="1:23" x14ac:dyDescent="0.2">
      <c r="A97" s="1117">
        <v>81</v>
      </c>
      <c r="B97" s="1117"/>
      <c r="C97" s="1119"/>
      <c r="D97" s="1119"/>
      <c r="E97" s="1119"/>
      <c r="F97" s="1119"/>
      <c r="G97" s="1119"/>
      <c r="H97" s="1119"/>
      <c r="I97" s="1119"/>
      <c r="J97" s="1119"/>
      <c r="K97" s="1119"/>
      <c r="L97" s="1120"/>
      <c r="M97" s="1120"/>
      <c r="N97" s="1120"/>
      <c r="O97" s="1120"/>
      <c r="P97" s="1120"/>
      <c r="Q97" s="1121"/>
      <c r="R97" s="1121"/>
      <c r="S97" s="1121"/>
      <c r="T97" s="1121"/>
      <c r="U97" s="1121"/>
      <c r="V97" s="1121"/>
      <c r="W97" s="1121"/>
    </row>
    <row r="98" spans="1:23" x14ac:dyDescent="0.2">
      <c r="A98" s="1117">
        <v>82</v>
      </c>
      <c r="B98" s="1117"/>
      <c r="C98" s="1119"/>
      <c r="D98" s="1119"/>
      <c r="E98" s="1119"/>
      <c r="F98" s="1119"/>
      <c r="G98" s="1119"/>
      <c r="H98" s="1119"/>
      <c r="I98" s="1119"/>
      <c r="J98" s="1119"/>
      <c r="K98" s="1119"/>
      <c r="L98" s="1120"/>
      <c r="M98" s="1120"/>
      <c r="N98" s="1120"/>
      <c r="O98" s="1120"/>
      <c r="P98" s="1120"/>
      <c r="Q98" s="1121"/>
      <c r="R98" s="1121"/>
      <c r="S98" s="1121"/>
      <c r="T98" s="1121"/>
      <c r="U98" s="1121"/>
      <c r="V98" s="1121"/>
      <c r="W98" s="1121"/>
    </row>
    <row r="99" spans="1:23" x14ac:dyDescent="0.2">
      <c r="A99" s="1117">
        <v>83</v>
      </c>
      <c r="B99" s="1117"/>
      <c r="C99" s="1119"/>
      <c r="D99" s="1119"/>
      <c r="E99" s="1119"/>
      <c r="F99" s="1119"/>
      <c r="G99" s="1119"/>
      <c r="H99" s="1119"/>
      <c r="I99" s="1119"/>
      <c r="J99" s="1119"/>
      <c r="K99" s="1119"/>
      <c r="L99" s="1120"/>
      <c r="M99" s="1120"/>
      <c r="N99" s="1120"/>
      <c r="O99" s="1120"/>
      <c r="P99" s="1120"/>
      <c r="Q99" s="1121"/>
      <c r="R99" s="1121"/>
      <c r="S99" s="1121"/>
      <c r="T99" s="1121"/>
      <c r="U99" s="1121"/>
      <c r="V99" s="1121"/>
      <c r="W99" s="1121"/>
    </row>
    <row r="100" spans="1:23" x14ac:dyDescent="0.2">
      <c r="A100" s="1117">
        <v>84</v>
      </c>
      <c r="B100" s="1117"/>
      <c r="C100" s="1119"/>
      <c r="D100" s="1119"/>
      <c r="E100" s="1119"/>
      <c r="F100" s="1119"/>
      <c r="G100" s="1119"/>
      <c r="H100" s="1119"/>
      <c r="I100" s="1119"/>
      <c r="J100" s="1119"/>
      <c r="K100" s="1119"/>
      <c r="L100" s="1120"/>
      <c r="M100" s="1120"/>
      <c r="N100" s="1120"/>
      <c r="O100" s="1120"/>
      <c r="P100" s="1120"/>
      <c r="Q100" s="1121"/>
      <c r="R100" s="1121"/>
      <c r="S100" s="1121"/>
      <c r="T100" s="1121"/>
      <c r="U100" s="1121"/>
      <c r="V100" s="1121"/>
      <c r="W100" s="1121"/>
    </row>
    <row r="101" spans="1:23" x14ac:dyDescent="0.2">
      <c r="A101" s="1117">
        <v>85</v>
      </c>
      <c r="B101" s="1117"/>
      <c r="C101" s="1119"/>
      <c r="D101" s="1119"/>
      <c r="E101" s="1119"/>
      <c r="F101" s="1119"/>
      <c r="G101" s="1119"/>
      <c r="H101" s="1119"/>
      <c r="I101" s="1119"/>
      <c r="J101" s="1119"/>
      <c r="K101" s="1119"/>
      <c r="L101" s="1120"/>
      <c r="M101" s="1120"/>
      <c r="N101" s="1120"/>
      <c r="O101" s="1120"/>
      <c r="P101" s="1120"/>
      <c r="Q101" s="1121"/>
      <c r="R101" s="1121"/>
      <c r="S101" s="1121"/>
      <c r="T101" s="1121"/>
      <c r="U101" s="1121"/>
      <c r="V101" s="1121"/>
      <c r="W101" s="1121"/>
    </row>
    <row r="102" spans="1:23" x14ac:dyDescent="0.2">
      <c r="A102" s="1117">
        <v>86</v>
      </c>
      <c r="B102" s="1117"/>
      <c r="C102" s="1119"/>
      <c r="D102" s="1119"/>
      <c r="E102" s="1119"/>
      <c r="F102" s="1119"/>
      <c r="G102" s="1119"/>
      <c r="H102" s="1119"/>
      <c r="I102" s="1119"/>
      <c r="J102" s="1119"/>
      <c r="K102" s="1119"/>
      <c r="L102" s="1120"/>
      <c r="M102" s="1120"/>
      <c r="N102" s="1120"/>
      <c r="O102" s="1120"/>
      <c r="P102" s="1120"/>
      <c r="Q102" s="1121"/>
      <c r="R102" s="1121"/>
      <c r="S102" s="1121"/>
      <c r="T102" s="1121"/>
      <c r="U102" s="1121"/>
      <c r="V102" s="1121"/>
      <c r="W102" s="1121"/>
    </row>
    <row r="103" spans="1:23" x14ac:dyDescent="0.2">
      <c r="A103" s="1117">
        <v>87</v>
      </c>
      <c r="B103" s="1117"/>
      <c r="C103" s="1119"/>
      <c r="D103" s="1119"/>
      <c r="E103" s="1119"/>
      <c r="F103" s="1119"/>
      <c r="G103" s="1119"/>
      <c r="H103" s="1119"/>
      <c r="I103" s="1119"/>
      <c r="J103" s="1119"/>
      <c r="K103" s="1119"/>
      <c r="L103" s="1120"/>
      <c r="M103" s="1120"/>
      <c r="N103" s="1120"/>
      <c r="O103" s="1120"/>
      <c r="P103" s="1120"/>
      <c r="Q103" s="1121"/>
      <c r="R103" s="1121"/>
      <c r="S103" s="1121"/>
      <c r="T103" s="1121"/>
      <c r="U103" s="1121"/>
      <c r="V103" s="1121"/>
      <c r="W103" s="1121"/>
    </row>
    <row r="104" spans="1:23" x14ac:dyDescent="0.2">
      <c r="A104" s="1117">
        <v>88</v>
      </c>
      <c r="B104" s="1117"/>
      <c r="C104" s="1119"/>
      <c r="D104" s="1119"/>
      <c r="E104" s="1119"/>
      <c r="F104" s="1119"/>
      <c r="G104" s="1119"/>
      <c r="H104" s="1119"/>
      <c r="I104" s="1119"/>
      <c r="J104" s="1119"/>
      <c r="K104" s="1119"/>
      <c r="L104" s="1120"/>
      <c r="M104" s="1120"/>
      <c r="N104" s="1120"/>
      <c r="O104" s="1120"/>
      <c r="P104" s="1120"/>
      <c r="Q104" s="1121"/>
      <c r="R104" s="1121"/>
      <c r="S104" s="1121"/>
      <c r="T104" s="1121"/>
      <c r="U104" s="1121"/>
      <c r="V104" s="1121"/>
      <c r="W104" s="1121"/>
    </row>
    <row r="105" spans="1:23" x14ac:dyDescent="0.2">
      <c r="A105" s="1117">
        <v>89</v>
      </c>
      <c r="B105" s="1117"/>
      <c r="C105" s="1119"/>
      <c r="D105" s="1119"/>
      <c r="E105" s="1119"/>
      <c r="F105" s="1119"/>
      <c r="G105" s="1119"/>
      <c r="H105" s="1119"/>
      <c r="I105" s="1119"/>
      <c r="J105" s="1119"/>
      <c r="K105" s="1119"/>
      <c r="L105" s="1120"/>
      <c r="M105" s="1120"/>
      <c r="N105" s="1120"/>
      <c r="O105" s="1120"/>
      <c r="P105" s="1120"/>
      <c r="Q105" s="1121"/>
      <c r="R105" s="1121"/>
      <c r="S105" s="1121"/>
      <c r="T105" s="1121"/>
      <c r="U105" s="1121"/>
      <c r="V105" s="1121"/>
      <c r="W105" s="1121"/>
    </row>
    <row r="106" spans="1:23" x14ac:dyDescent="0.2">
      <c r="A106" s="1117">
        <v>90</v>
      </c>
      <c r="B106" s="1117"/>
      <c r="C106" s="1119"/>
      <c r="D106" s="1119"/>
      <c r="E106" s="1119"/>
      <c r="F106" s="1119"/>
      <c r="G106" s="1119"/>
      <c r="H106" s="1119"/>
      <c r="I106" s="1119"/>
      <c r="J106" s="1119"/>
      <c r="K106" s="1119"/>
      <c r="L106" s="1120"/>
      <c r="M106" s="1120"/>
      <c r="N106" s="1120"/>
      <c r="O106" s="1120"/>
      <c r="P106" s="1120"/>
      <c r="Q106" s="1121"/>
      <c r="R106" s="1121"/>
      <c r="S106" s="1121"/>
      <c r="T106" s="1121"/>
      <c r="U106" s="1121"/>
      <c r="V106" s="1121"/>
      <c r="W106" s="1121"/>
    </row>
    <row r="107" spans="1:23" x14ac:dyDescent="0.2">
      <c r="A107" s="1117">
        <v>91</v>
      </c>
      <c r="B107" s="1117"/>
      <c r="C107" s="1119"/>
      <c r="D107" s="1119"/>
      <c r="E107" s="1119"/>
      <c r="F107" s="1119"/>
      <c r="G107" s="1119"/>
      <c r="H107" s="1119"/>
      <c r="I107" s="1119"/>
      <c r="J107" s="1119"/>
      <c r="K107" s="1119"/>
      <c r="L107" s="1120"/>
      <c r="M107" s="1120"/>
      <c r="N107" s="1120"/>
      <c r="O107" s="1120"/>
      <c r="P107" s="1120"/>
      <c r="Q107" s="1121"/>
      <c r="R107" s="1121"/>
      <c r="S107" s="1121"/>
      <c r="T107" s="1121"/>
      <c r="U107" s="1121"/>
      <c r="V107" s="1121"/>
      <c r="W107" s="1121"/>
    </row>
    <row r="108" spans="1:23" x14ac:dyDescent="0.2">
      <c r="A108" s="1117">
        <v>92</v>
      </c>
      <c r="B108" s="1117"/>
      <c r="C108" s="1119"/>
      <c r="D108" s="1119"/>
      <c r="E108" s="1119"/>
      <c r="F108" s="1119"/>
      <c r="G108" s="1119"/>
      <c r="H108" s="1119"/>
      <c r="I108" s="1119"/>
      <c r="J108" s="1119"/>
      <c r="K108" s="1119"/>
      <c r="L108" s="1120"/>
      <c r="M108" s="1120"/>
      <c r="N108" s="1120"/>
      <c r="O108" s="1120"/>
      <c r="P108" s="1120"/>
      <c r="Q108" s="1121"/>
      <c r="R108" s="1121"/>
      <c r="S108" s="1121"/>
      <c r="T108" s="1121"/>
      <c r="U108" s="1121"/>
      <c r="V108" s="1121"/>
      <c r="W108" s="1121"/>
    </row>
    <row r="109" spans="1:23" x14ac:dyDescent="0.2">
      <c r="A109" s="1117">
        <v>93</v>
      </c>
      <c r="B109" s="1117"/>
      <c r="C109" s="1119"/>
      <c r="D109" s="1119"/>
      <c r="E109" s="1119"/>
      <c r="F109" s="1119"/>
      <c r="G109" s="1119"/>
      <c r="H109" s="1119"/>
      <c r="I109" s="1119"/>
      <c r="J109" s="1119"/>
      <c r="K109" s="1119"/>
      <c r="L109" s="1120"/>
      <c r="M109" s="1120"/>
      <c r="N109" s="1120"/>
      <c r="O109" s="1120"/>
      <c r="P109" s="1120"/>
      <c r="Q109" s="1121"/>
      <c r="R109" s="1121"/>
      <c r="S109" s="1121"/>
      <c r="T109" s="1121"/>
      <c r="U109" s="1121"/>
      <c r="V109" s="1121"/>
      <c r="W109" s="1121"/>
    </row>
    <row r="110" spans="1:23" x14ac:dyDescent="0.2">
      <c r="A110" s="1117">
        <v>94</v>
      </c>
      <c r="B110" s="1117"/>
      <c r="C110" s="1119"/>
      <c r="D110" s="1119"/>
      <c r="E110" s="1119"/>
      <c r="F110" s="1119"/>
      <c r="G110" s="1119"/>
      <c r="H110" s="1119"/>
      <c r="I110" s="1119"/>
      <c r="J110" s="1119"/>
      <c r="K110" s="1119"/>
      <c r="L110" s="1120"/>
      <c r="M110" s="1120"/>
      <c r="N110" s="1120"/>
      <c r="O110" s="1120"/>
      <c r="P110" s="1120"/>
      <c r="Q110" s="1121"/>
      <c r="R110" s="1121"/>
      <c r="S110" s="1121"/>
      <c r="T110" s="1121"/>
      <c r="U110" s="1121"/>
      <c r="V110" s="1121"/>
      <c r="W110" s="1121"/>
    </row>
    <row r="111" spans="1:23" x14ac:dyDescent="0.2">
      <c r="A111" s="1117">
        <v>95</v>
      </c>
      <c r="B111" s="1117"/>
      <c r="C111" s="1119"/>
      <c r="D111" s="1119"/>
      <c r="E111" s="1119"/>
      <c r="F111" s="1119"/>
      <c r="G111" s="1119"/>
      <c r="H111" s="1119"/>
      <c r="I111" s="1119"/>
      <c r="J111" s="1119"/>
      <c r="K111" s="1119"/>
      <c r="L111" s="1120"/>
      <c r="M111" s="1120"/>
      <c r="N111" s="1120"/>
      <c r="O111" s="1120"/>
      <c r="P111" s="1120"/>
      <c r="Q111" s="1121"/>
      <c r="R111" s="1121"/>
      <c r="S111" s="1121"/>
      <c r="T111" s="1121"/>
      <c r="U111" s="1121"/>
      <c r="V111" s="1121"/>
      <c r="W111" s="1121"/>
    </row>
    <row r="112" spans="1:23" x14ac:dyDescent="0.2">
      <c r="A112" s="1117">
        <v>96</v>
      </c>
      <c r="B112" s="1117"/>
      <c r="C112" s="1119"/>
      <c r="D112" s="1119"/>
      <c r="E112" s="1119"/>
      <c r="F112" s="1119"/>
      <c r="G112" s="1119"/>
      <c r="H112" s="1119"/>
      <c r="I112" s="1119"/>
      <c r="J112" s="1119"/>
      <c r="K112" s="1119"/>
      <c r="L112" s="1120"/>
      <c r="M112" s="1120"/>
      <c r="N112" s="1120"/>
      <c r="O112" s="1120"/>
      <c r="P112" s="1120"/>
      <c r="Q112" s="1121"/>
      <c r="R112" s="1121"/>
      <c r="S112" s="1121"/>
      <c r="T112" s="1121"/>
      <c r="U112" s="1121"/>
      <c r="V112" s="1121"/>
      <c r="W112" s="1121"/>
    </row>
    <row r="113" spans="1:23" x14ac:dyDescent="0.2">
      <c r="A113" s="1117">
        <v>97</v>
      </c>
      <c r="B113" s="1117"/>
      <c r="C113" s="1119"/>
      <c r="D113" s="1119"/>
      <c r="E113" s="1119"/>
      <c r="F113" s="1119"/>
      <c r="G113" s="1119"/>
      <c r="H113" s="1119"/>
      <c r="I113" s="1119"/>
      <c r="J113" s="1119"/>
      <c r="K113" s="1119"/>
      <c r="L113" s="1120"/>
      <c r="M113" s="1120"/>
      <c r="N113" s="1120"/>
      <c r="O113" s="1120"/>
      <c r="P113" s="1120"/>
      <c r="Q113" s="1121"/>
      <c r="R113" s="1121"/>
      <c r="S113" s="1121"/>
      <c r="T113" s="1121"/>
      <c r="U113" s="1121"/>
      <c r="V113" s="1121"/>
      <c r="W113" s="1121"/>
    </row>
    <row r="114" spans="1:23" x14ac:dyDescent="0.2">
      <c r="A114" s="1117">
        <v>98</v>
      </c>
      <c r="B114" s="1117"/>
      <c r="C114" s="1119"/>
      <c r="D114" s="1119"/>
      <c r="E114" s="1119"/>
      <c r="F114" s="1119"/>
      <c r="G114" s="1119"/>
      <c r="H114" s="1119"/>
      <c r="I114" s="1119"/>
      <c r="J114" s="1119"/>
      <c r="K114" s="1119"/>
      <c r="L114" s="1120"/>
      <c r="M114" s="1120"/>
      <c r="N114" s="1120"/>
      <c r="O114" s="1120"/>
      <c r="P114" s="1120"/>
      <c r="Q114" s="1121"/>
      <c r="R114" s="1121"/>
      <c r="S114" s="1121"/>
      <c r="T114" s="1121"/>
      <c r="U114" s="1121"/>
      <c r="V114" s="1121"/>
      <c r="W114" s="1121"/>
    </row>
    <row r="115" spans="1:23" x14ac:dyDescent="0.2">
      <c r="A115" s="1117">
        <v>99</v>
      </c>
      <c r="B115" s="1117"/>
      <c r="C115" s="1119"/>
      <c r="D115" s="1119"/>
      <c r="E115" s="1119"/>
      <c r="F115" s="1119"/>
      <c r="G115" s="1119"/>
      <c r="H115" s="1119"/>
      <c r="I115" s="1119"/>
      <c r="J115" s="1119"/>
      <c r="K115" s="1119"/>
      <c r="L115" s="1120"/>
      <c r="M115" s="1120"/>
      <c r="N115" s="1120"/>
      <c r="O115" s="1120"/>
      <c r="P115" s="1120"/>
      <c r="Q115" s="1121"/>
      <c r="R115" s="1121"/>
      <c r="S115" s="1121"/>
      <c r="T115" s="1121"/>
      <c r="U115" s="1121"/>
      <c r="V115" s="1121"/>
      <c r="W115" s="1121"/>
    </row>
    <row r="116" spans="1:23" x14ac:dyDescent="0.2">
      <c r="A116" s="1117">
        <v>100</v>
      </c>
      <c r="B116" s="1117"/>
      <c r="C116" s="1119"/>
      <c r="D116" s="1119"/>
      <c r="E116" s="1119"/>
      <c r="F116" s="1119"/>
      <c r="G116" s="1119"/>
      <c r="H116" s="1119"/>
      <c r="I116" s="1119"/>
      <c r="J116" s="1119"/>
      <c r="K116" s="1119"/>
      <c r="L116" s="1120"/>
      <c r="M116" s="1120"/>
      <c r="N116" s="1120"/>
      <c r="O116" s="1120"/>
      <c r="P116" s="1120"/>
      <c r="Q116" s="1121"/>
      <c r="R116" s="1121"/>
      <c r="S116" s="1121"/>
      <c r="T116" s="1121"/>
      <c r="U116" s="1121"/>
      <c r="V116" s="1121"/>
      <c r="W116" s="1121"/>
    </row>
    <row r="117" spans="1:23" x14ac:dyDescent="0.2">
      <c r="A117" s="1117">
        <v>101</v>
      </c>
      <c r="B117" s="1117"/>
      <c r="C117" s="1119"/>
      <c r="D117" s="1119"/>
      <c r="E117" s="1119"/>
      <c r="F117" s="1119"/>
      <c r="G117" s="1119"/>
      <c r="H117" s="1119"/>
      <c r="I117" s="1119"/>
      <c r="J117" s="1119"/>
      <c r="K117" s="1119"/>
      <c r="L117" s="1120"/>
      <c r="M117" s="1120"/>
      <c r="N117" s="1120"/>
      <c r="O117" s="1120"/>
      <c r="P117" s="1120"/>
      <c r="Q117" s="1121"/>
      <c r="R117" s="1121"/>
      <c r="S117" s="1121"/>
      <c r="T117" s="1121"/>
      <c r="U117" s="1121"/>
      <c r="V117" s="1121"/>
      <c r="W117" s="1121"/>
    </row>
    <row r="118" spans="1:23" x14ac:dyDescent="0.2">
      <c r="A118" s="1117">
        <v>102</v>
      </c>
      <c r="B118" s="1117"/>
      <c r="C118" s="1119"/>
      <c r="D118" s="1119"/>
      <c r="E118" s="1119"/>
      <c r="F118" s="1119"/>
      <c r="G118" s="1119"/>
      <c r="H118" s="1119"/>
      <c r="I118" s="1119"/>
      <c r="J118" s="1119"/>
      <c r="K118" s="1119"/>
      <c r="L118" s="1120"/>
      <c r="M118" s="1120"/>
      <c r="N118" s="1120"/>
      <c r="O118" s="1120"/>
      <c r="P118" s="1120"/>
      <c r="Q118" s="1121"/>
      <c r="R118" s="1121"/>
      <c r="S118" s="1121"/>
      <c r="T118" s="1121"/>
      <c r="U118" s="1121"/>
      <c r="V118" s="1121"/>
      <c r="W118" s="1121"/>
    </row>
    <row r="119" spans="1:23" x14ac:dyDescent="0.2">
      <c r="A119" s="1117">
        <v>103</v>
      </c>
      <c r="B119" s="1117"/>
      <c r="C119" s="1119"/>
      <c r="D119" s="1119"/>
      <c r="E119" s="1119"/>
      <c r="F119" s="1119"/>
      <c r="G119" s="1119"/>
      <c r="H119" s="1119"/>
      <c r="I119" s="1119"/>
      <c r="J119" s="1119"/>
      <c r="K119" s="1119"/>
      <c r="L119" s="1120"/>
      <c r="M119" s="1120"/>
      <c r="N119" s="1120"/>
      <c r="O119" s="1120"/>
      <c r="P119" s="1120"/>
      <c r="Q119" s="1121"/>
      <c r="R119" s="1121"/>
      <c r="S119" s="1121"/>
      <c r="T119" s="1121"/>
      <c r="U119" s="1121"/>
      <c r="V119" s="1121"/>
      <c r="W119" s="1121"/>
    </row>
    <row r="120" spans="1:23" x14ac:dyDescent="0.2">
      <c r="A120" s="1117">
        <v>104</v>
      </c>
      <c r="B120" s="1117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20"/>
      <c r="M120" s="1120"/>
      <c r="N120" s="1120"/>
      <c r="O120" s="1120"/>
      <c r="P120" s="1120"/>
      <c r="Q120" s="1121"/>
      <c r="R120" s="1121"/>
      <c r="S120" s="1121"/>
      <c r="T120" s="1121"/>
      <c r="U120" s="1121"/>
      <c r="V120" s="1121"/>
      <c r="W120" s="1121"/>
    </row>
    <row r="121" spans="1:23" x14ac:dyDescent="0.2">
      <c r="A121" s="1117">
        <v>105</v>
      </c>
      <c r="B121" s="1117"/>
      <c r="C121" s="1119"/>
      <c r="D121" s="1119"/>
      <c r="E121" s="1119"/>
      <c r="F121" s="1119"/>
      <c r="G121" s="1119"/>
      <c r="H121" s="1119"/>
      <c r="I121" s="1119"/>
      <c r="J121" s="1119"/>
      <c r="K121" s="1119"/>
      <c r="L121" s="1120"/>
      <c r="M121" s="1120"/>
      <c r="N121" s="1120"/>
      <c r="O121" s="1120"/>
      <c r="P121" s="1120"/>
      <c r="Q121" s="1121"/>
      <c r="R121" s="1121"/>
      <c r="S121" s="1121"/>
      <c r="T121" s="1121"/>
      <c r="U121" s="1121"/>
      <c r="V121" s="1121"/>
      <c r="W121" s="1121"/>
    </row>
    <row r="122" spans="1:23" x14ac:dyDescent="0.2">
      <c r="A122" s="1117">
        <v>106</v>
      </c>
      <c r="B122" s="1117"/>
      <c r="C122" s="1119"/>
      <c r="D122" s="1119"/>
      <c r="E122" s="1119"/>
      <c r="F122" s="1119"/>
      <c r="G122" s="1119"/>
      <c r="H122" s="1119"/>
      <c r="I122" s="1119"/>
      <c r="J122" s="1119"/>
      <c r="K122" s="1119"/>
      <c r="L122" s="1120"/>
      <c r="M122" s="1120"/>
      <c r="N122" s="1120"/>
      <c r="O122" s="1120"/>
      <c r="P122" s="1120"/>
      <c r="Q122" s="1121"/>
      <c r="R122" s="1121"/>
      <c r="S122" s="1121"/>
      <c r="T122" s="1121"/>
      <c r="U122" s="1121"/>
      <c r="V122" s="1121"/>
      <c r="W122" s="1121"/>
    </row>
    <row r="123" spans="1:23" x14ac:dyDescent="0.2">
      <c r="A123" s="1117">
        <v>107</v>
      </c>
      <c r="B123" s="1117"/>
      <c r="C123" s="1119"/>
      <c r="D123" s="1119"/>
      <c r="E123" s="1119"/>
      <c r="F123" s="1119"/>
      <c r="G123" s="1119"/>
      <c r="H123" s="1119"/>
      <c r="I123" s="1119"/>
      <c r="J123" s="1119"/>
      <c r="K123" s="1119"/>
      <c r="L123" s="1120"/>
      <c r="M123" s="1120"/>
      <c r="N123" s="1120"/>
      <c r="O123" s="1120"/>
      <c r="P123" s="1120"/>
      <c r="Q123" s="1121"/>
      <c r="R123" s="1121"/>
      <c r="S123" s="1121"/>
      <c r="T123" s="1121"/>
      <c r="U123" s="1121"/>
      <c r="V123" s="1121"/>
      <c r="W123" s="1121"/>
    </row>
    <row r="124" spans="1:23" x14ac:dyDescent="0.2">
      <c r="A124" s="1117">
        <v>108</v>
      </c>
      <c r="B124" s="1117"/>
      <c r="C124" s="1119"/>
      <c r="D124" s="1119"/>
      <c r="E124" s="1119"/>
      <c r="F124" s="1119"/>
      <c r="G124" s="1119"/>
      <c r="H124" s="1119"/>
      <c r="I124" s="1119"/>
      <c r="J124" s="1119"/>
      <c r="K124" s="1119"/>
      <c r="L124" s="1120"/>
      <c r="M124" s="1120"/>
      <c r="N124" s="1120"/>
      <c r="O124" s="1120"/>
      <c r="P124" s="1120"/>
      <c r="Q124" s="1121"/>
      <c r="R124" s="1121"/>
      <c r="S124" s="1121"/>
      <c r="T124" s="1121"/>
      <c r="U124" s="1121"/>
      <c r="V124" s="1121"/>
      <c r="W124" s="1121"/>
    </row>
    <row r="125" spans="1:23" x14ac:dyDescent="0.2">
      <c r="A125" s="1117">
        <v>109</v>
      </c>
      <c r="B125" s="1117"/>
      <c r="C125" s="1119"/>
      <c r="D125" s="1119"/>
      <c r="E125" s="1119"/>
      <c r="F125" s="1119"/>
      <c r="G125" s="1119"/>
      <c r="H125" s="1119"/>
      <c r="I125" s="1119"/>
      <c r="J125" s="1119"/>
      <c r="K125" s="1119"/>
      <c r="L125" s="1120"/>
      <c r="M125" s="1120"/>
      <c r="N125" s="1120"/>
      <c r="O125" s="1120"/>
      <c r="P125" s="1120"/>
      <c r="Q125" s="1121"/>
      <c r="R125" s="1121"/>
      <c r="S125" s="1121"/>
      <c r="T125" s="1121"/>
      <c r="U125" s="1121"/>
      <c r="V125" s="1121"/>
      <c r="W125" s="1121"/>
    </row>
    <row r="126" spans="1:23" x14ac:dyDescent="0.2">
      <c r="A126" s="1117">
        <v>110</v>
      </c>
      <c r="B126" s="1117"/>
      <c r="C126" s="1119"/>
      <c r="D126" s="1119"/>
      <c r="E126" s="1119"/>
      <c r="F126" s="1119"/>
      <c r="G126" s="1119"/>
      <c r="H126" s="1119"/>
      <c r="I126" s="1119"/>
      <c r="J126" s="1119"/>
      <c r="K126" s="1119"/>
      <c r="L126" s="1120"/>
      <c r="M126" s="1120"/>
      <c r="N126" s="1120"/>
      <c r="O126" s="1120"/>
      <c r="P126" s="1120"/>
      <c r="Q126" s="1121"/>
      <c r="R126" s="1121"/>
      <c r="S126" s="1121"/>
      <c r="T126" s="1121"/>
      <c r="U126" s="1121"/>
      <c r="V126" s="1121"/>
      <c r="W126" s="1121"/>
    </row>
    <row r="127" spans="1:23" x14ac:dyDescent="0.2">
      <c r="A127" s="1117">
        <v>111</v>
      </c>
      <c r="B127" s="1117"/>
      <c r="C127" s="1119"/>
      <c r="D127" s="1119"/>
      <c r="E127" s="1119"/>
      <c r="F127" s="1119"/>
      <c r="G127" s="1119"/>
      <c r="H127" s="1119"/>
      <c r="I127" s="1119"/>
      <c r="J127" s="1119"/>
      <c r="K127" s="1119"/>
      <c r="L127" s="1120"/>
      <c r="M127" s="1120"/>
      <c r="N127" s="1120"/>
      <c r="O127" s="1120"/>
      <c r="P127" s="1120"/>
      <c r="Q127" s="1121"/>
      <c r="R127" s="1121"/>
      <c r="S127" s="1121"/>
      <c r="T127" s="1121"/>
      <c r="U127" s="1121"/>
      <c r="V127" s="1121"/>
      <c r="W127" s="1121"/>
    </row>
    <row r="128" spans="1:23" x14ac:dyDescent="0.2">
      <c r="A128" s="1117">
        <v>112</v>
      </c>
      <c r="B128" s="1117"/>
      <c r="C128" s="1119"/>
      <c r="D128" s="1119"/>
      <c r="E128" s="1119"/>
      <c r="F128" s="1119"/>
      <c r="G128" s="1119"/>
      <c r="H128" s="1119"/>
      <c r="I128" s="1119"/>
      <c r="J128" s="1119"/>
      <c r="K128" s="1119"/>
      <c r="L128" s="1120"/>
      <c r="M128" s="1120"/>
      <c r="N128" s="1120"/>
      <c r="O128" s="1120"/>
      <c r="P128" s="1120"/>
      <c r="Q128" s="1121"/>
      <c r="R128" s="1121"/>
      <c r="S128" s="1121"/>
      <c r="T128" s="1121"/>
      <c r="U128" s="1121"/>
      <c r="V128" s="1121"/>
      <c r="W128" s="1121"/>
    </row>
    <row r="129" spans="1:23" x14ac:dyDescent="0.2">
      <c r="A129" s="1117">
        <v>113</v>
      </c>
      <c r="B129" s="1117"/>
      <c r="C129" s="1119"/>
      <c r="D129" s="1119"/>
      <c r="E129" s="1119"/>
      <c r="F129" s="1119"/>
      <c r="G129" s="1119"/>
      <c r="H129" s="1119"/>
      <c r="I129" s="1119"/>
      <c r="J129" s="1119"/>
      <c r="K129" s="1119"/>
      <c r="L129" s="1120"/>
      <c r="M129" s="1120"/>
      <c r="N129" s="1120"/>
      <c r="O129" s="1120"/>
      <c r="P129" s="1120"/>
      <c r="Q129" s="1121"/>
      <c r="R129" s="1121"/>
      <c r="S129" s="1121"/>
      <c r="T129" s="1121"/>
      <c r="U129" s="1121"/>
      <c r="V129" s="1121"/>
      <c r="W129" s="1121"/>
    </row>
    <row r="130" spans="1:23" x14ac:dyDescent="0.2">
      <c r="A130" s="1117">
        <v>114</v>
      </c>
      <c r="B130" s="1117"/>
      <c r="C130" s="1119"/>
      <c r="D130" s="1119"/>
      <c r="E130" s="1119"/>
      <c r="F130" s="1119"/>
      <c r="G130" s="1119"/>
      <c r="H130" s="1119"/>
      <c r="I130" s="1119"/>
      <c r="J130" s="1119"/>
      <c r="K130" s="1119"/>
      <c r="L130" s="1120"/>
      <c r="M130" s="1120"/>
      <c r="N130" s="1120"/>
      <c r="O130" s="1120"/>
      <c r="P130" s="1120"/>
      <c r="Q130" s="1121"/>
      <c r="R130" s="1121"/>
      <c r="S130" s="1121"/>
      <c r="T130" s="1121"/>
      <c r="U130" s="1121"/>
      <c r="V130" s="1121"/>
      <c r="W130" s="1121"/>
    </row>
    <row r="131" spans="1:23" x14ac:dyDescent="0.2">
      <c r="A131" s="1117">
        <v>115</v>
      </c>
      <c r="B131" s="1117"/>
      <c r="C131" s="1119"/>
      <c r="D131" s="1119"/>
      <c r="E131" s="1119"/>
      <c r="F131" s="1119"/>
      <c r="G131" s="1119"/>
      <c r="H131" s="1119"/>
      <c r="I131" s="1119"/>
      <c r="J131" s="1119"/>
      <c r="K131" s="1119"/>
      <c r="L131" s="1120"/>
      <c r="M131" s="1120"/>
      <c r="N131" s="1120"/>
      <c r="O131" s="1120"/>
      <c r="P131" s="1120"/>
      <c r="Q131" s="1121"/>
      <c r="R131" s="1121"/>
      <c r="S131" s="1121"/>
      <c r="T131" s="1121"/>
      <c r="U131" s="1121"/>
      <c r="V131" s="1121"/>
      <c r="W131" s="1121"/>
    </row>
    <row r="132" spans="1:23" x14ac:dyDescent="0.2">
      <c r="A132" s="1117">
        <v>116</v>
      </c>
      <c r="B132" s="1117"/>
      <c r="C132" s="1119"/>
      <c r="D132" s="1119"/>
      <c r="E132" s="1119"/>
      <c r="F132" s="1119"/>
      <c r="G132" s="1119"/>
      <c r="H132" s="1119"/>
      <c r="I132" s="1119"/>
      <c r="J132" s="1119"/>
      <c r="K132" s="1119"/>
      <c r="L132" s="1120"/>
      <c r="M132" s="1120"/>
      <c r="N132" s="1120"/>
      <c r="O132" s="1120"/>
      <c r="P132" s="1120"/>
      <c r="Q132" s="1121"/>
      <c r="R132" s="1121"/>
      <c r="S132" s="1121"/>
      <c r="T132" s="1121"/>
      <c r="U132" s="1121"/>
      <c r="V132" s="1121"/>
      <c r="W132" s="1121"/>
    </row>
    <row r="133" spans="1:23" x14ac:dyDescent="0.2">
      <c r="A133" s="1117">
        <v>117</v>
      </c>
      <c r="B133" s="1117"/>
      <c r="C133" s="1119"/>
      <c r="D133" s="1119"/>
      <c r="E133" s="1119"/>
      <c r="F133" s="1119"/>
      <c r="G133" s="1119"/>
      <c r="H133" s="1119"/>
      <c r="I133" s="1119"/>
      <c r="J133" s="1119"/>
      <c r="K133" s="1119"/>
      <c r="L133" s="1120"/>
      <c r="M133" s="1120"/>
      <c r="N133" s="1120"/>
      <c r="O133" s="1120"/>
      <c r="P133" s="1120"/>
      <c r="Q133" s="1121"/>
      <c r="R133" s="1121"/>
      <c r="S133" s="1121"/>
      <c r="T133" s="1121"/>
      <c r="U133" s="1121"/>
      <c r="V133" s="1121"/>
      <c r="W133" s="1121"/>
    </row>
    <row r="134" spans="1:23" x14ac:dyDescent="0.2">
      <c r="A134" s="1117">
        <v>118</v>
      </c>
      <c r="B134" s="1117"/>
      <c r="C134" s="1119"/>
      <c r="D134" s="1119"/>
      <c r="E134" s="1119"/>
      <c r="F134" s="1119"/>
      <c r="G134" s="1119"/>
      <c r="H134" s="1119"/>
      <c r="I134" s="1119"/>
      <c r="J134" s="1119"/>
      <c r="K134" s="1119"/>
      <c r="L134" s="1120"/>
      <c r="M134" s="1120"/>
      <c r="N134" s="1120"/>
      <c r="O134" s="1120"/>
      <c r="P134" s="1120"/>
      <c r="Q134" s="1121"/>
      <c r="R134" s="1121"/>
      <c r="S134" s="1121"/>
      <c r="T134" s="1121"/>
      <c r="U134" s="1121"/>
      <c r="V134" s="1121"/>
      <c r="W134" s="1121"/>
    </row>
    <row r="135" spans="1:23" x14ac:dyDescent="0.2">
      <c r="A135" s="1117">
        <v>119</v>
      </c>
      <c r="B135" s="1117"/>
      <c r="C135" s="1119"/>
      <c r="D135" s="1119"/>
      <c r="E135" s="1119"/>
      <c r="F135" s="1119"/>
      <c r="G135" s="1119"/>
      <c r="H135" s="1119"/>
      <c r="I135" s="1119"/>
      <c r="J135" s="1119"/>
      <c r="K135" s="1119"/>
      <c r="L135" s="1120"/>
      <c r="M135" s="1120"/>
      <c r="N135" s="1120"/>
      <c r="O135" s="1120"/>
      <c r="P135" s="1120"/>
      <c r="Q135" s="1121"/>
      <c r="R135" s="1121"/>
      <c r="S135" s="1121"/>
      <c r="T135" s="1121"/>
      <c r="U135" s="1121"/>
      <c r="V135" s="1121"/>
      <c r="W135" s="1121"/>
    </row>
    <row r="136" spans="1:23" x14ac:dyDescent="0.2">
      <c r="A136" s="1117">
        <v>120</v>
      </c>
      <c r="B136" s="1117"/>
      <c r="C136" s="1119"/>
      <c r="D136" s="1119"/>
      <c r="E136" s="1119"/>
      <c r="F136" s="1119"/>
      <c r="G136" s="1119"/>
      <c r="H136" s="1119"/>
      <c r="I136" s="1119"/>
      <c r="J136" s="1119"/>
      <c r="K136" s="1119"/>
      <c r="L136" s="1120"/>
      <c r="M136" s="1120"/>
      <c r="N136" s="1120"/>
      <c r="O136" s="1120"/>
      <c r="P136" s="1120"/>
      <c r="Q136" s="1121"/>
      <c r="R136" s="1121"/>
      <c r="S136" s="1121"/>
      <c r="T136" s="1121"/>
      <c r="U136" s="1121"/>
      <c r="V136" s="1121"/>
      <c r="W136" s="1121"/>
    </row>
    <row r="137" spans="1:23" ht="8.25" customHeight="1" x14ac:dyDescent="0.2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</row>
    <row r="139" spans="1:23" x14ac:dyDescent="0.2">
      <c r="A139" s="992" t="s">
        <v>180</v>
      </c>
      <c r="B139" s="992"/>
      <c r="C139" s="992"/>
      <c r="D139" s="1003"/>
      <c r="E139" s="1003"/>
      <c r="F139" s="1003"/>
      <c r="G139" s="403"/>
      <c r="H139" s="403"/>
      <c r="I139" s="403"/>
      <c r="J139" s="403"/>
      <c r="K139" s="403"/>
      <c r="L139" s="403"/>
      <c r="M139" s="1003"/>
      <c r="N139" s="1003"/>
      <c r="O139" s="1003"/>
      <c r="P139" s="1003"/>
      <c r="Q139" s="1003"/>
      <c r="R139" s="1003"/>
      <c r="S139" s="1003"/>
      <c r="T139" s="1003"/>
    </row>
    <row r="140" spans="1:23" x14ac:dyDescent="0.2">
      <c r="A140" s="404"/>
      <c r="B140" s="404"/>
      <c r="C140" s="404"/>
      <c r="D140" s="1021" t="s">
        <v>181</v>
      </c>
      <c r="E140" s="1021"/>
      <c r="F140" s="1021"/>
      <c r="G140" s="404"/>
      <c r="H140" s="1002" t="s">
        <v>182</v>
      </c>
      <c r="I140" s="1002"/>
      <c r="J140" s="1002"/>
      <c r="K140" s="1002"/>
      <c r="L140" s="404"/>
      <c r="M140" s="1001" t="s">
        <v>183</v>
      </c>
      <c r="N140" s="1001"/>
      <c r="O140" s="1001"/>
      <c r="P140" s="1001"/>
      <c r="Q140" s="1001"/>
      <c r="R140" s="1001"/>
      <c r="S140" s="1001"/>
      <c r="T140" s="1001"/>
      <c r="U140" s="1001"/>
    </row>
  </sheetData>
  <mergeCells count="501">
    <mergeCell ref="A7:W7"/>
    <mergeCell ref="A8:W8"/>
    <mergeCell ref="A9:W9"/>
    <mergeCell ref="A10:W10"/>
    <mergeCell ref="A11:W11"/>
    <mergeCell ref="A12:W12"/>
    <mergeCell ref="A13:B13"/>
    <mergeCell ref="C13:K13"/>
    <mergeCell ref="L13:P13"/>
    <mergeCell ref="Q13:W13"/>
    <mergeCell ref="A14:W14"/>
    <mergeCell ref="A15:B15"/>
    <mergeCell ref="C15:P15"/>
    <mergeCell ref="Q15:W15"/>
    <mergeCell ref="A16:W16"/>
    <mergeCell ref="A17:B17"/>
    <mergeCell ref="C17:K17"/>
    <mergeCell ref="L17:P17"/>
    <mergeCell ref="Q17:W17"/>
    <mergeCell ref="A18:B18"/>
    <mergeCell ref="C18:K18"/>
    <mergeCell ref="L18:P18"/>
    <mergeCell ref="Q18:W18"/>
    <mergeCell ref="A19:B19"/>
    <mergeCell ref="C19:K19"/>
    <mergeCell ref="L19:P19"/>
    <mergeCell ref="Q19:W19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A29:B29"/>
    <mergeCell ref="C29:K29"/>
    <mergeCell ref="L29:P29"/>
    <mergeCell ref="Q29:W29"/>
    <mergeCell ref="A30:B30"/>
    <mergeCell ref="C30:K30"/>
    <mergeCell ref="L30:P30"/>
    <mergeCell ref="Q30:W30"/>
    <mergeCell ref="A31:B31"/>
    <mergeCell ref="C31:K31"/>
    <mergeCell ref="L31:P31"/>
    <mergeCell ref="Q31:W31"/>
    <mergeCell ref="A32:B32"/>
    <mergeCell ref="C32:K32"/>
    <mergeCell ref="L32:P32"/>
    <mergeCell ref="Q32:W32"/>
    <mergeCell ref="A33:B33"/>
    <mergeCell ref="C33:K33"/>
    <mergeCell ref="L33:P33"/>
    <mergeCell ref="Q33:W33"/>
    <mergeCell ref="A34:B34"/>
    <mergeCell ref="C34:K34"/>
    <mergeCell ref="L34:P34"/>
    <mergeCell ref="Q34:W34"/>
    <mergeCell ref="A35:B35"/>
    <mergeCell ref="C35:K35"/>
    <mergeCell ref="L35:P35"/>
    <mergeCell ref="Q35:W35"/>
    <mergeCell ref="A36:B36"/>
    <mergeCell ref="C36:K36"/>
    <mergeCell ref="L36:P36"/>
    <mergeCell ref="Q36:W36"/>
    <mergeCell ref="A37:B37"/>
    <mergeCell ref="C37:K37"/>
    <mergeCell ref="L37:P37"/>
    <mergeCell ref="Q37:W37"/>
    <mergeCell ref="A38:B38"/>
    <mergeCell ref="C38:K38"/>
    <mergeCell ref="L38:P38"/>
    <mergeCell ref="Q38:W38"/>
    <mergeCell ref="A39:B39"/>
    <mergeCell ref="C39:K39"/>
    <mergeCell ref="L39:P39"/>
    <mergeCell ref="Q39:W39"/>
    <mergeCell ref="A40:B40"/>
    <mergeCell ref="C40:K40"/>
    <mergeCell ref="L40:P40"/>
    <mergeCell ref="Q40:W40"/>
    <mergeCell ref="A41:B41"/>
    <mergeCell ref="C41:K41"/>
    <mergeCell ref="L41:P41"/>
    <mergeCell ref="Q41:W41"/>
    <mergeCell ref="A42:B42"/>
    <mergeCell ref="C42:K42"/>
    <mergeCell ref="L42:P42"/>
    <mergeCell ref="Q42:W42"/>
    <mergeCell ref="A43:B43"/>
    <mergeCell ref="C43:K43"/>
    <mergeCell ref="L43:P43"/>
    <mergeCell ref="Q43:W43"/>
    <mergeCell ref="A44:B44"/>
    <mergeCell ref="C44:K44"/>
    <mergeCell ref="L44:P44"/>
    <mergeCell ref="Q44:W44"/>
    <mergeCell ref="A45:B45"/>
    <mergeCell ref="C45:K45"/>
    <mergeCell ref="L45:P45"/>
    <mergeCell ref="Q45:W45"/>
    <mergeCell ref="A46:B46"/>
    <mergeCell ref="C46:K46"/>
    <mergeCell ref="L46:P46"/>
    <mergeCell ref="Q46:W46"/>
    <mergeCell ref="A47:B47"/>
    <mergeCell ref="C47:K47"/>
    <mergeCell ref="L47:P47"/>
    <mergeCell ref="Q47:W47"/>
    <mergeCell ref="A48:B48"/>
    <mergeCell ref="C48:K48"/>
    <mergeCell ref="L48:P48"/>
    <mergeCell ref="Q48:W48"/>
    <mergeCell ref="A49:B49"/>
    <mergeCell ref="C49:K49"/>
    <mergeCell ref="L49:P49"/>
    <mergeCell ref="Q49:W49"/>
    <mergeCell ref="A50:B50"/>
    <mergeCell ref="C50:K50"/>
    <mergeCell ref="L50:P50"/>
    <mergeCell ref="Q50:W50"/>
    <mergeCell ref="A51:B51"/>
    <mergeCell ref="C51:K51"/>
    <mergeCell ref="L51:P51"/>
    <mergeCell ref="Q51:W51"/>
    <mergeCell ref="A52:B52"/>
    <mergeCell ref="C52:K52"/>
    <mergeCell ref="L52:P52"/>
    <mergeCell ref="Q52:W52"/>
    <mergeCell ref="A53:B53"/>
    <mergeCell ref="C53:K53"/>
    <mergeCell ref="L53:P53"/>
    <mergeCell ref="Q53:W53"/>
    <mergeCell ref="A54:B54"/>
    <mergeCell ref="C54:K54"/>
    <mergeCell ref="L54:P54"/>
    <mergeCell ref="Q54:W54"/>
    <mergeCell ref="A55:B55"/>
    <mergeCell ref="C55:K55"/>
    <mergeCell ref="L55:P55"/>
    <mergeCell ref="Q55:W55"/>
    <mergeCell ref="A56:B56"/>
    <mergeCell ref="C56:K56"/>
    <mergeCell ref="L56:P56"/>
    <mergeCell ref="Q56:W56"/>
    <mergeCell ref="A57:B57"/>
    <mergeCell ref="C57:K57"/>
    <mergeCell ref="L57:P57"/>
    <mergeCell ref="Q57:W57"/>
    <mergeCell ref="A58:B58"/>
    <mergeCell ref="C58:K58"/>
    <mergeCell ref="L58:P58"/>
    <mergeCell ref="Q58:W58"/>
    <mergeCell ref="A59:B59"/>
    <mergeCell ref="C59:K59"/>
    <mergeCell ref="L59:P59"/>
    <mergeCell ref="Q59:W59"/>
    <mergeCell ref="A60:B60"/>
    <mergeCell ref="C60:K60"/>
    <mergeCell ref="L60:P60"/>
    <mergeCell ref="Q60:W60"/>
    <mergeCell ref="A61:B61"/>
    <mergeCell ref="C61:K61"/>
    <mergeCell ref="L61:P61"/>
    <mergeCell ref="Q61:W61"/>
    <mergeCell ref="A62:B62"/>
    <mergeCell ref="C62:K62"/>
    <mergeCell ref="L62:P62"/>
    <mergeCell ref="Q62:W62"/>
    <mergeCell ref="A63:B63"/>
    <mergeCell ref="C63:K63"/>
    <mergeCell ref="L63:P63"/>
    <mergeCell ref="Q63:W63"/>
    <mergeCell ref="A64:B64"/>
    <mergeCell ref="C64:K64"/>
    <mergeCell ref="L64:P64"/>
    <mergeCell ref="Q64:W64"/>
    <mergeCell ref="A65:B65"/>
    <mergeCell ref="C65:K65"/>
    <mergeCell ref="L65:P65"/>
    <mergeCell ref="Q65:W65"/>
    <mergeCell ref="A66:B66"/>
    <mergeCell ref="C66:K66"/>
    <mergeCell ref="L66:P66"/>
    <mergeCell ref="Q66:W66"/>
    <mergeCell ref="A67:B67"/>
    <mergeCell ref="C67:K67"/>
    <mergeCell ref="L67:P67"/>
    <mergeCell ref="Q67:W67"/>
    <mergeCell ref="A68:B68"/>
    <mergeCell ref="C68:K68"/>
    <mergeCell ref="L68:P68"/>
    <mergeCell ref="Q68:W68"/>
    <mergeCell ref="A69:B69"/>
    <mergeCell ref="C69:K69"/>
    <mergeCell ref="L69:P69"/>
    <mergeCell ref="Q69:W69"/>
    <mergeCell ref="A70:B70"/>
    <mergeCell ref="C70:K70"/>
    <mergeCell ref="L70:P70"/>
    <mergeCell ref="Q70:W70"/>
    <mergeCell ref="A71:B71"/>
    <mergeCell ref="C71:K71"/>
    <mergeCell ref="L71:P71"/>
    <mergeCell ref="Q71:W71"/>
    <mergeCell ref="A72:B72"/>
    <mergeCell ref="C72:K72"/>
    <mergeCell ref="L72:P72"/>
    <mergeCell ref="Q72:W72"/>
    <mergeCell ref="A73:B73"/>
    <mergeCell ref="C73:K73"/>
    <mergeCell ref="L73:P73"/>
    <mergeCell ref="Q73:W73"/>
    <mergeCell ref="A74:B74"/>
    <mergeCell ref="C74:K74"/>
    <mergeCell ref="L74:P74"/>
    <mergeCell ref="Q74:W74"/>
    <mergeCell ref="A75:B75"/>
    <mergeCell ref="C75:K75"/>
    <mergeCell ref="L75:P75"/>
    <mergeCell ref="Q75:W75"/>
    <mergeCell ref="A76:B76"/>
    <mergeCell ref="C76:K76"/>
    <mergeCell ref="L76:P76"/>
    <mergeCell ref="Q76:W76"/>
    <mergeCell ref="A77:B77"/>
    <mergeCell ref="C77:K77"/>
    <mergeCell ref="L77:P77"/>
    <mergeCell ref="Q77:W77"/>
    <mergeCell ref="A78:B78"/>
    <mergeCell ref="C78:K78"/>
    <mergeCell ref="L78:P78"/>
    <mergeCell ref="Q78:W78"/>
    <mergeCell ref="A79:B79"/>
    <mergeCell ref="C79:K79"/>
    <mergeCell ref="L79:P79"/>
    <mergeCell ref="Q79:W79"/>
    <mergeCell ref="A80:B80"/>
    <mergeCell ref="C80:K80"/>
    <mergeCell ref="L80:P80"/>
    <mergeCell ref="Q80:W80"/>
    <mergeCell ref="A81:B81"/>
    <mergeCell ref="C81:K81"/>
    <mergeCell ref="L81:P81"/>
    <mergeCell ref="Q81:W81"/>
    <mergeCell ref="A82:B82"/>
    <mergeCell ref="C82:K82"/>
    <mergeCell ref="L82:P82"/>
    <mergeCell ref="Q82:W82"/>
    <mergeCell ref="A83:B83"/>
    <mergeCell ref="C83:K83"/>
    <mergeCell ref="L83:P83"/>
    <mergeCell ref="Q83:W83"/>
    <mergeCell ref="A84:B84"/>
    <mergeCell ref="C84:K84"/>
    <mergeCell ref="L84:P84"/>
    <mergeCell ref="Q84:W84"/>
    <mergeCell ref="A85:B85"/>
    <mergeCell ref="C85:K85"/>
    <mergeCell ref="L85:P85"/>
    <mergeCell ref="Q85:W85"/>
    <mergeCell ref="A86:B86"/>
    <mergeCell ref="C86:K86"/>
    <mergeCell ref="L86:P86"/>
    <mergeCell ref="Q86:W86"/>
    <mergeCell ref="A87:B87"/>
    <mergeCell ref="C87:K87"/>
    <mergeCell ref="L87:P87"/>
    <mergeCell ref="Q87:W87"/>
    <mergeCell ref="A88:B88"/>
    <mergeCell ref="C88:K88"/>
    <mergeCell ref="L88:P88"/>
    <mergeCell ref="Q88:W88"/>
    <mergeCell ref="A89:B89"/>
    <mergeCell ref="C89:K89"/>
    <mergeCell ref="L89:P89"/>
    <mergeCell ref="Q89:W89"/>
    <mergeCell ref="A90:B90"/>
    <mergeCell ref="C90:K90"/>
    <mergeCell ref="L90:P90"/>
    <mergeCell ref="Q90:W90"/>
    <mergeCell ref="A91:B91"/>
    <mergeCell ref="C91:K91"/>
    <mergeCell ref="L91:P91"/>
    <mergeCell ref="Q91:W91"/>
    <mergeCell ref="A92:B92"/>
    <mergeCell ref="C92:K92"/>
    <mergeCell ref="L92:P92"/>
    <mergeCell ref="Q92:W92"/>
    <mergeCell ref="A93:B93"/>
    <mergeCell ref="C93:K93"/>
    <mergeCell ref="L93:P93"/>
    <mergeCell ref="Q93:W93"/>
    <mergeCell ref="A94:B94"/>
    <mergeCell ref="C94:K94"/>
    <mergeCell ref="L94:P94"/>
    <mergeCell ref="Q94:W94"/>
    <mergeCell ref="A95:B95"/>
    <mergeCell ref="C95:K95"/>
    <mergeCell ref="L95:P95"/>
    <mergeCell ref="Q95:W95"/>
    <mergeCell ref="A96:B96"/>
    <mergeCell ref="C96:K96"/>
    <mergeCell ref="L96:P96"/>
    <mergeCell ref="Q96:W96"/>
    <mergeCell ref="A97:B97"/>
    <mergeCell ref="C97:K97"/>
    <mergeCell ref="L97:P97"/>
    <mergeCell ref="Q97:W97"/>
    <mergeCell ref="A98:B98"/>
    <mergeCell ref="C98:K98"/>
    <mergeCell ref="L98:P98"/>
    <mergeCell ref="Q98:W98"/>
    <mergeCell ref="A99:B99"/>
    <mergeCell ref="C99:K99"/>
    <mergeCell ref="L99:P99"/>
    <mergeCell ref="Q99:W99"/>
    <mergeCell ref="A100:B100"/>
    <mergeCell ref="C100:K100"/>
    <mergeCell ref="L100:P100"/>
    <mergeCell ref="Q100:W100"/>
    <mergeCell ref="A101:B101"/>
    <mergeCell ref="C101:K101"/>
    <mergeCell ref="L101:P101"/>
    <mergeCell ref="Q101:W101"/>
    <mergeCell ref="A102:B102"/>
    <mergeCell ref="C102:K102"/>
    <mergeCell ref="L102:P102"/>
    <mergeCell ref="Q102:W102"/>
    <mergeCell ref="A103:B103"/>
    <mergeCell ref="C103:K103"/>
    <mergeCell ref="L103:P103"/>
    <mergeCell ref="Q103:W103"/>
    <mergeCell ref="A104:B104"/>
    <mergeCell ref="C104:K104"/>
    <mergeCell ref="L104:P104"/>
    <mergeCell ref="Q104:W104"/>
    <mergeCell ref="A105:B105"/>
    <mergeCell ref="C105:K105"/>
    <mergeCell ref="L105:P105"/>
    <mergeCell ref="Q105:W105"/>
    <mergeCell ref="A106:B106"/>
    <mergeCell ref="C106:K106"/>
    <mergeCell ref="L106:P106"/>
    <mergeCell ref="Q106:W106"/>
    <mergeCell ref="A107:B107"/>
    <mergeCell ref="C107:K107"/>
    <mergeCell ref="L107:P107"/>
    <mergeCell ref="Q107:W107"/>
    <mergeCell ref="A108:B108"/>
    <mergeCell ref="C108:K108"/>
    <mergeCell ref="L108:P108"/>
    <mergeCell ref="Q108:W108"/>
    <mergeCell ref="A109:B109"/>
    <mergeCell ref="C109:K109"/>
    <mergeCell ref="L109:P109"/>
    <mergeCell ref="Q109:W109"/>
    <mergeCell ref="A110:B110"/>
    <mergeCell ref="C110:K110"/>
    <mergeCell ref="L110:P110"/>
    <mergeCell ref="Q110:W110"/>
    <mergeCell ref="A111:B111"/>
    <mergeCell ref="C111:K111"/>
    <mergeCell ref="L111:P111"/>
    <mergeCell ref="Q111:W111"/>
    <mergeCell ref="A112:B112"/>
    <mergeCell ref="C112:K112"/>
    <mergeCell ref="L112:P112"/>
    <mergeCell ref="Q112:W112"/>
    <mergeCell ref="A113:B113"/>
    <mergeCell ref="C113:K113"/>
    <mergeCell ref="L113:P113"/>
    <mergeCell ref="Q113:W113"/>
    <mergeCell ref="A114:B114"/>
    <mergeCell ref="C114:K114"/>
    <mergeCell ref="L114:P114"/>
    <mergeCell ref="Q114:W114"/>
    <mergeCell ref="A115:B115"/>
    <mergeCell ref="C115:K115"/>
    <mergeCell ref="L115:P115"/>
    <mergeCell ref="Q115:W115"/>
    <mergeCell ref="A116:B116"/>
    <mergeCell ref="C116:K116"/>
    <mergeCell ref="L116:P116"/>
    <mergeCell ref="Q116:W116"/>
    <mergeCell ref="A117:B117"/>
    <mergeCell ref="C117:K117"/>
    <mergeCell ref="L117:P117"/>
    <mergeCell ref="Q117:W117"/>
    <mergeCell ref="A118:B118"/>
    <mergeCell ref="C118:K118"/>
    <mergeCell ref="L118:P118"/>
    <mergeCell ref="Q118:W118"/>
    <mergeCell ref="A119:B119"/>
    <mergeCell ref="C119:K119"/>
    <mergeCell ref="L119:P119"/>
    <mergeCell ref="Q119:W119"/>
    <mergeCell ref="A120:B120"/>
    <mergeCell ref="C120:K120"/>
    <mergeCell ref="L120:P120"/>
    <mergeCell ref="Q120:W120"/>
    <mergeCell ref="A121:B121"/>
    <mergeCell ref="C121:K121"/>
    <mergeCell ref="L121:P121"/>
    <mergeCell ref="Q121:W121"/>
    <mergeCell ref="A122:B122"/>
    <mergeCell ref="C122:K122"/>
    <mergeCell ref="L122:P122"/>
    <mergeCell ref="Q122:W122"/>
    <mergeCell ref="A123:B123"/>
    <mergeCell ref="C123:K123"/>
    <mergeCell ref="L123:P123"/>
    <mergeCell ref="Q123:W123"/>
    <mergeCell ref="A124:B124"/>
    <mergeCell ref="C124:K124"/>
    <mergeCell ref="L124:P124"/>
    <mergeCell ref="Q124:W124"/>
    <mergeCell ref="A125:B125"/>
    <mergeCell ref="C125:K125"/>
    <mergeCell ref="L125:P125"/>
    <mergeCell ref="Q125:W125"/>
    <mergeCell ref="A126:B126"/>
    <mergeCell ref="C126:K126"/>
    <mergeCell ref="L126:P126"/>
    <mergeCell ref="Q126:W126"/>
    <mergeCell ref="A127:B127"/>
    <mergeCell ref="C127:K127"/>
    <mergeCell ref="L127:P127"/>
    <mergeCell ref="Q127:W127"/>
    <mergeCell ref="A128:B128"/>
    <mergeCell ref="C128:K128"/>
    <mergeCell ref="L128:P128"/>
    <mergeCell ref="Q128:W128"/>
    <mergeCell ref="A129:B129"/>
    <mergeCell ref="C129:K129"/>
    <mergeCell ref="L129:P129"/>
    <mergeCell ref="Q129:W129"/>
    <mergeCell ref="A130:B130"/>
    <mergeCell ref="C130:K130"/>
    <mergeCell ref="L130:P130"/>
    <mergeCell ref="Q130:W130"/>
    <mergeCell ref="A131:B131"/>
    <mergeCell ref="C131:K131"/>
    <mergeCell ref="L131:P131"/>
    <mergeCell ref="Q131:W131"/>
    <mergeCell ref="A132:B132"/>
    <mergeCell ref="C132:K132"/>
    <mergeCell ref="L132:P132"/>
    <mergeCell ref="Q132:W132"/>
    <mergeCell ref="A133:B133"/>
    <mergeCell ref="C133:K133"/>
    <mergeCell ref="L133:P133"/>
    <mergeCell ref="Q133:W133"/>
    <mergeCell ref="A134:B134"/>
    <mergeCell ref="C134:K134"/>
    <mergeCell ref="L134:P134"/>
    <mergeCell ref="Q134:W134"/>
    <mergeCell ref="D140:F140"/>
    <mergeCell ref="H140:K140"/>
    <mergeCell ref="M140:U140"/>
    <mergeCell ref="A135:B135"/>
    <mergeCell ref="C135:K135"/>
    <mergeCell ref="L135:P135"/>
    <mergeCell ref="Q135:W135"/>
    <mergeCell ref="A136:B136"/>
    <mergeCell ref="C136:K136"/>
    <mergeCell ref="L136:P136"/>
    <mergeCell ref="Q136:W136"/>
    <mergeCell ref="A139:C139"/>
    <mergeCell ref="D139:F139"/>
    <mergeCell ref="M139:T13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W142"/>
  <sheetViews>
    <sheetView zoomScale="88" zoomScaleNormal="88" workbookViewId="0">
      <selection activeCell="Q19" sqref="Q19:W19"/>
    </sheetView>
  </sheetViews>
  <sheetFormatPr defaultColWidth="8.85546875" defaultRowHeight="12" x14ac:dyDescent="0.2"/>
  <cols>
    <col min="1" max="1" width="3.140625" style="5" customWidth="1"/>
    <col min="2" max="2" width="3.28515625" style="5" customWidth="1"/>
    <col min="3" max="3" width="5.5703125" style="5" customWidth="1"/>
    <col min="4" max="4" width="3.42578125" style="5" customWidth="1"/>
    <col min="5" max="5" width="3.28515625" style="5" customWidth="1"/>
    <col min="6" max="6" width="6" style="5" customWidth="1"/>
    <col min="7" max="7" width="3" style="5" customWidth="1"/>
    <col min="8" max="8" width="4.140625" style="5" customWidth="1"/>
    <col min="9" max="9" width="5.140625" style="5" customWidth="1"/>
    <col min="10" max="10" width="3.42578125" style="5" customWidth="1"/>
    <col min="11" max="11" width="3.28515625" style="5" customWidth="1"/>
    <col min="12" max="12" width="4.140625" style="5" customWidth="1"/>
    <col min="13" max="13" width="2.7109375" style="5" customWidth="1"/>
    <col min="14" max="14" width="3" style="5" customWidth="1"/>
    <col min="15" max="15" width="2.42578125" style="5" customWidth="1"/>
    <col min="16" max="16" width="10.28515625" style="5" customWidth="1"/>
    <col min="17" max="17" width="2.5703125" style="5" customWidth="1"/>
    <col min="18" max="18" width="3.28515625" style="5" customWidth="1"/>
    <col min="19" max="19" width="2.28515625" style="5" customWidth="1"/>
    <col min="20" max="23" width="3.28515625" style="5" customWidth="1"/>
    <col min="24" max="16384" width="8.85546875" style="5"/>
  </cols>
  <sheetData>
    <row r="7" spans="1:23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</row>
    <row r="8" spans="1:23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 t="s">
        <v>2149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x14ac:dyDescent="0.2">
      <c r="A10" s="993">
        <f>Декларация!G9</f>
        <v>0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</row>
    <row r="11" spans="1:23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</row>
    <row r="12" spans="1:23" ht="15" customHeight="1" x14ac:dyDescent="0.2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</row>
    <row r="13" spans="1:23" ht="31.9" customHeight="1" x14ac:dyDescent="0.2">
      <c r="A13" s="1122" t="s">
        <v>233</v>
      </c>
      <c r="B13" s="1122"/>
      <c r="C13" s="1123" t="s">
        <v>395</v>
      </c>
      <c r="D13" s="1123"/>
      <c r="E13" s="1123"/>
      <c r="F13" s="1123"/>
      <c r="G13" s="1123"/>
      <c r="H13" s="1123"/>
      <c r="I13" s="1123"/>
      <c r="J13" s="1123"/>
      <c r="K13" s="1123"/>
      <c r="L13" s="1124" t="s">
        <v>396</v>
      </c>
      <c r="M13" s="1124"/>
      <c r="N13" s="1124"/>
      <c r="O13" s="1124"/>
      <c r="P13" s="1124"/>
      <c r="Q13" s="1125" t="s">
        <v>388</v>
      </c>
      <c r="R13" s="1125"/>
      <c r="S13" s="1125"/>
      <c r="T13" s="1125"/>
      <c r="U13" s="1125"/>
      <c r="V13" s="1125"/>
      <c r="W13" s="1125"/>
    </row>
    <row r="14" spans="1:23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</row>
    <row r="15" spans="1:23" s="150" customForma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1126">
        <f>SUM(Q19:W138)</f>
        <v>0</v>
      </c>
      <c r="R15" s="1126"/>
      <c r="S15" s="1126"/>
      <c r="T15" s="1126"/>
      <c r="U15" s="1126"/>
      <c r="V15" s="1126"/>
      <c r="W15" s="1126"/>
    </row>
    <row r="16" spans="1:23" ht="4.9000000000000004" customHeight="1" x14ac:dyDescent="0.2">
      <c r="A16" s="1117"/>
      <c r="B16" s="1117"/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</row>
    <row r="17" spans="1:23" x14ac:dyDescent="0.2">
      <c r="A17" s="1117"/>
      <c r="B17" s="1117"/>
      <c r="C17" s="1099" t="s">
        <v>331</v>
      </c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00"/>
      <c r="S17" s="1100"/>
      <c r="T17" s="1100"/>
      <c r="U17" s="1100"/>
      <c r="V17" s="1100"/>
      <c r="W17" s="1101"/>
    </row>
    <row r="18" spans="1:23" ht="6.6" customHeight="1" x14ac:dyDescent="0.2">
      <c r="A18" s="1117"/>
      <c r="B18" s="1117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</row>
    <row r="19" spans="1:23" x14ac:dyDescent="0.2">
      <c r="A19" s="1117">
        <v>1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1"/>
      <c r="R19" s="1121"/>
      <c r="S19" s="1121"/>
      <c r="T19" s="1121"/>
      <c r="U19" s="1121"/>
      <c r="V19" s="1121"/>
      <c r="W19" s="1121"/>
    </row>
    <row r="20" spans="1:23" x14ac:dyDescent="0.2">
      <c r="A20" s="1117">
        <v>2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3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4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5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6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7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8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9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10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11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12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13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14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15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16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17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18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19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38" spans="1:23" x14ac:dyDescent="0.2">
      <c r="A38" s="1117">
        <v>20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1120"/>
      <c r="M38" s="1120"/>
      <c r="N38" s="1120"/>
      <c r="O38" s="1120"/>
      <c r="P38" s="1120"/>
      <c r="Q38" s="1121"/>
      <c r="R38" s="1121"/>
      <c r="S38" s="1121"/>
      <c r="T38" s="1121"/>
      <c r="U38" s="1121"/>
      <c r="V38" s="1121"/>
      <c r="W38" s="1121"/>
    </row>
    <row r="39" spans="1:23" x14ac:dyDescent="0.2">
      <c r="A39" s="1117">
        <v>21</v>
      </c>
      <c r="B39" s="1117"/>
      <c r="C39" s="1119"/>
      <c r="D39" s="1119"/>
      <c r="E39" s="1119"/>
      <c r="F39" s="1119"/>
      <c r="G39" s="1119"/>
      <c r="H39" s="1119"/>
      <c r="I39" s="1119"/>
      <c r="J39" s="1119"/>
      <c r="K39" s="1119"/>
      <c r="L39" s="1120"/>
      <c r="M39" s="1120"/>
      <c r="N39" s="1120"/>
      <c r="O39" s="1120"/>
      <c r="P39" s="1120"/>
      <c r="Q39" s="1121"/>
      <c r="R39" s="1121"/>
      <c r="S39" s="1121"/>
      <c r="T39" s="1121"/>
      <c r="U39" s="1121"/>
      <c r="V39" s="1121"/>
      <c r="W39" s="1121"/>
    </row>
    <row r="40" spans="1:23" x14ac:dyDescent="0.2">
      <c r="A40" s="1117">
        <v>22</v>
      </c>
      <c r="B40" s="1117"/>
      <c r="C40" s="1119"/>
      <c r="D40" s="1119"/>
      <c r="E40" s="1119"/>
      <c r="F40" s="1119"/>
      <c r="G40" s="1119"/>
      <c r="H40" s="1119"/>
      <c r="I40" s="1119"/>
      <c r="J40" s="1119"/>
      <c r="K40" s="1119"/>
      <c r="L40" s="1120"/>
      <c r="M40" s="1120"/>
      <c r="N40" s="1120"/>
      <c r="O40" s="1120"/>
      <c r="P40" s="1120"/>
      <c r="Q40" s="1121"/>
      <c r="R40" s="1121"/>
      <c r="S40" s="1121"/>
      <c r="T40" s="1121"/>
      <c r="U40" s="1121"/>
      <c r="V40" s="1121"/>
      <c r="W40" s="1121"/>
    </row>
    <row r="41" spans="1:23" x14ac:dyDescent="0.2">
      <c r="A41" s="1117">
        <v>23</v>
      </c>
      <c r="B41" s="1117"/>
      <c r="C41" s="1119"/>
      <c r="D41" s="1119"/>
      <c r="E41" s="1119"/>
      <c r="F41" s="1119"/>
      <c r="G41" s="1119"/>
      <c r="H41" s="1119"/>
      <c r="I41" s="1119"/>
      <c r="J41" s="1119"/>
      <c r="K41" s="1119"/>
      <c r="L41" s="1120"/>
      <c r="M41" s="1120"/>
      <c r="N41" s="1120"/>
      <c r="O41" s="1120"/>
      <c r="P41" s="1120"/>
      <c r="Q41" s="1121"/>
      <c r="R41" s="1121"/>
      <c r="S41" s="1121"/>
      <c r="T41" s="1121"/>
      <c r="U41" s="1121"/>
      <c r="V41" s="1121"/>
      <c r="W41" s="1121"/>
    </row>
    <row r="42" spans="1:23" x14ac:dyDescent="0.2">
      <c r="A42" s="1117">
        <v>24</v>
      </c>
      <c r="B42" s="1117"/>
      <c r="C42" s="1119"/>
      <c r="D42" s="1119"/>
      <c r="E42" s="1119"/>
      <c r="F42" s="1119"/>
      <c r="G42" s="1119"/>
      <c r="H42" s="1119"/>
      <c r="I42" s="1119"/>
      <c r="J42" s="1119"/>
      <c r="K42" s="1119"/>
      <c r="L42" s="1120"/>
      <c r="M42" s="1120"/>
      <c r="N42" s="1120"/>
      <c r="O42" s="1120"/>
      <c r="P42" s="1120"/>
      <c r="Q42" s="1121"/>
      <c r="R42" s="1121"/>
      <c r="S42" s="1121"/>
      <c r="T42" s="1121"/>
      <c r="U42" s="1121"/>
      <c r="V42" s="1121"/>
      <c r="W42" s="1121"/>
    </row>
    <row r="43" spans="1:23" x14ac:dyDescent="0.2">
      <c r="A43" s="1117">
        <v>25</v>
      </c>
      <c r="B43" s="1117"/>
      <c r="C43" s="1119"/>
      <c r="D43" s="1119"/>
      <c r="E43" s="1119"/>
      <c r="F43" s="1119"/>
      <c r="G43" s="1119"/>
      <c r="H43" s="1119"/>
      <c r="I43" s="1119"/>
      <c r="J43" s="1119"/>
      <c r="K43" s="1119"/>
      <c r="L43" s="1120"/>
      <c r="M43" s="1120"/>
      <c r="N43" s="1120"/>
      <c r="O43" s="1120"/>
      <c r="P43" s="1120"/>
      <c r="Q43" s="1121"/>
      <c r="R43" s="1121"/>
      <c r="S43" s="1121"/>
      <c r="T43" s="1121"/>
      <c r="U43" s="1121"/>
      <c r="V43" s="1121"/>
      <c r="W43" s="1121"/>
    </row>
    <row r="44" spans="1:23" x14ac:dyDescent="0.2">
      <c r="A44" s="1117">
        <v>26</v>
      </c>
      <c r="B44" s="1117"/>
      <c r="C44" s="1119"/>
      <c r="D44" s="1119"/>
      <c r="E44" s="1119"/>
      <c r="F44" s="1119"/>
      <c r="G44" s="1119"/>
      <c r="H44" s="1119"/>
      <c r="I44" s="1119"/>
      <c r="J44" s="1119"/>
      <c r="K44" s="1119"/>
      <c r="L44" s="1120"/>
      <c r="M44" s="1120"/>
      <c r="N44" s="1120"/>
      <c r="O44" s="1120"/>
      <c r="P44" s="1120"/>
      <c r="Q44" s="1121"/>
      <c r="R44" s="1121"/>
      <c r="S44" s="1121"/>
      <c r="T44" s="1121"/>
      <c r="U44" s="1121"/>
      <c r="V44" s="1121"/>
      <c r="W44" s="1121"/>
    </row>
    <row r="45" spans="1:23" x14ac:dyDescent="0.2">
      <c r="A45" s="1117">
        <v>27</v>
      </c>
      <c r="B45" s="1117"/>
      <c r="C45" s="1119"/>
      <c r="D45" s="1119"/>
      <c r="E45" s="1119"/>
      <c r="F45" s="1119"/>
      <c r="G45" s="1119"/>
      <c r="H45" s="1119"/>
      <c r="I45" s="1119"/>
      <c r="J45" s="1119"/>
      <c r="K45" s="1119"/>
      <c r="L45" s="1120"/>
      <c r="M45" s="1120"/>
      <c r="N45" s="1120"/>
      <c r="O45" s="1120"/>
      <c r="P45" s="1120"/>
      <c r="Q45" s="1121"/>
      <c r="R45" s="1121"/>
      <c r="S45" s="1121"/>
      <c r="T45" s="1121"/>
      <c r="U45" s="1121"/>
      <c r="V45" s="1121"/>
      <c r="W45" s="1121"/>
    </row>
    <row r="46" spans="1:23" x14ac:dyDescent="0.2">
      <c r="A46" s="1117">
        <v>28</v>
      </c>
      <c r="B46" s="1117"/>
      <c r="C46" s="1119"/>
      <c r="D46" s="1119"/>
      <c r="E46" s="1119"/>
      <c r="F46" s="1119"/>
      <c r="G46" s="1119"/>
      <c r="H46" s="1119"/>
      <c r="I46" s="1119"/>
      <c r="J46" s="1119"/>
      <c r="K46" s="1119"/>
      <c r="L46" s="1120"/>
      <c r="M46" s="1120"/>
      <c r="N46" s="1120"/>
      <c r="O46" s="1120"/>
      <c r="P46" s="1120"/>
      <c r="Q46" s="1121"/>
      <c r="R46" s="1121"/>
      <c r="S46" s="1121"/>
      <c r="T46" s="1121"/>
      <c r="U46" s="1121"/>
      <c r="V46" s="1121"/>
      <c r="W46" s="1121"/>
    </row>
    <row r="47" spans="1:23" x14ac:dyDescent="0.2">
      <c r="A47" s="1117">
        <v>29</v>
      </c>
      <c r="B47" s="1117"/>
      <c r="C47" s="1119"/>
      <c r="D47" s="1119"/>
      <c r="E47" s="1119"/>
      <c r="F47" s="1119"/>
      <c r="G47" s="1119"/>
      <c r="H47" s="1119"/>
      <c r="I47" s="1119"/>
      <c r="J47" s="1119"/>
      <c r="K47" s="1119"/>
      <c r="L47" s="1120"/>
      <c r="M47" s="1120"/>
      <c r="N47" s="1120"/>
      <c r="O47" s="1120"/>
      <c r="P47" s="1120"/>
      <c r="Q47" s="1121"/>
      <c r="R47" s="1121"/>
      <c r="S47" s="1121"/>
      <c r="T47" s="1121"/>
      <c r="U47" s="1121"/>
      <c r="V47" s="1121"/>
      <c r="W47" s="1121"/>
    </row>
    <row r="48" spans="1:23" x14ac:dyDescent="0.2">
      <c r="A48" s="1117">
        <v>30</v>
      </c>
      <c r="B48" s="1117"/>
      <c r="C48" s="1119"/>
      <c r="D48" s="1119"/>
      <c r="E48" s="1119"/>
      <c r="F48" s="1119"/>
      <c r="G48" s="1119"/>
      <c r="H48" s="1119"/>
      <c r="I48" s="1119"/>
      <c r="J48" s="1119"/>
      <c r="K48" s="1119"/>
      <c r="L48" s="1120"/>
      <c r="M48" s="1120"/>
      <c r="N48" s="1120"/>
      <c r="O48" s="1120"/>
      <c r="P48" s="1120"/>
      <c r="Q48" s="1121"/>
      <c r="R48" s="1121"/>
      <c r="S48" s="1121"/>
      <c r="T48" s="1121"/>
      <c r="U48" s="1121"/>
      <c r="V48" s="1121"/>
      <c r="W48" s="1121"/>
    </row>
    <row r="49" spans="1:23" x14ac:dyDescent="0.2">
      <c r="A49" s="1117">
        <v>31</v>
      </c>
      <c r="B49" s="1117"/>
      <c r="C49" s="1119"/>
      <c r="D49" s="1119"/>
      <c r="E49" s="1119"/>
      <c r="F49" s="1119"/>
      <c r="G49" s="1119"/>
      <c r="H49" s="1119"/>
      <c r="I49" s="1119"/>
      <c r="J49" s="1119"/>
      <c r="K49" s="1119"/>
      <c r="L49" s="1120"/>
      <c r="M49" s="1120"/>
      <c r="N49" s="1120"/>
      <c r="O49" s="1120"/>
      <c r="P49" s="1120"/>
      <c r="Q49" s="1121"/>
      <c r="R49" s="1121"/>
      <c r="S49" s="1121"/>
      <c r="T49" s="1121"/>
      <c r="U49" s="1121"/>
      <c r="V49" s="1121"/>
      <c r="W49" s="1121"/>
    </row>
    <row r="50" spans="1:23" x14ac:dyDescent="0.2">
      <c r="A50" s="1117">
        <v>32</v>
      </c>
      <c r="B50" s="1117"/>
      <c r="C50" s="1119"/>
      <c r="D50" s="1119"/>
      <c r="E50" s="1119"/>
      <c r="F50" s="1119"/>
      <c r="G50" s="1119"/>
      <c r="H50" s="1119"/>
      <c r="I50" s="1119"/>
      <c r="J50" s="1119"/>
      <c r="K50" s="1119"/>
      <c r="L50" s="1120"/>
      <c r="M50" s="1120"/>
      <c r="N50" s="1120"/>
      <c r="O50" s="1120"/>
      <c r="P50" s="1120"/>
      <c r="Q50" s="1121"/>
      <c r="R50" s="1121"/>
      <c r="S50" s="1121"/>
      <c r="T50" s="1121"/>
      <c r="U50" s="1121"/>
      <c r="V50" s="1121"/>
      <c r="W50" s="1121"/>
    </row>
    <row r="51" spans="1:23" x14ac:dyDescent="0.2">
      <c r="A51" s="1117">
        <v>33</v>
      </c>
      <c r="B51" s="1117"/>
      <c r="C51" s="1119"/>
      <c r="D51" s="1119"/>
      <c r="E51" s="1119"/>
      <c r="F51" s="1119"/>
      <c r="G51" s="1119"/>
      <c r="H51" s="1119"/>
      <c r="I51" s="1119"/>
      <c r="J51" s="1119"/>
      <c r="K51" s="1119"/>
      <c r="L51" s="1120"/>
      <c r="M51" s="1120"/>
      <c r="N51" s="1120"/>
      <c r="O51" s="1120"/>
      <c r="P51" s="1120"/>
      <c r="Q51" s="1121"/>
      <c r="R51" s="1121"/>
      <c r="S51" s="1121"/>
      <c r="T51" s="1121"/>
      <c r="U51" s="1121"/>
      <c r="V51" s="1121"/>
      <c r="W51" s="1121"/>
    </row>
    <row r="52" spans="1:23" x14ac:dyDescent="0.2">
      <c r="A52" s="1117">
        <v>34</v>
      </c>
      <c r="B52" s="1117"/>
      <c r="C52" s="1119"/>
      <c r="D52" s="1119"/>
      <c r="E52" s="1119"/>
      <c r="F52" s="1119"/>
      <c r="G52" s="1119"/>
      <c r="H52" s="1119"/>
      <c r="I52" s="1119"/>
      <c r="J52" s="1119"/>
      <c r="K52" s="1119"/>
      <c r="L52" s="1120"/>
      <c r="M52" s="1120"/>
      <c r="N52" s="1120"/>
      <c r="O52" s="1120"/>
      <c r="P52" s="1120"/>
      <c r="Q52" s="1121"/>
      <c r="R52" s="1121"/>
      <c r="S52" s="1121"/>
      <c r="T52" s="1121"/>
      <c r="U52" s="1121"/>
      <c r="V52" s="1121"/>
      <c r="W52" s="1121"/>
    </row>
    <row r="53" spans="1:23" x14ac:dyDescent="0.2">
      <c r="A53" s="1117">
        <v>35</v>
      </c>
      <c r="B53" s="1117"/>
      <c r="C53" s="1119"/>
      <c r="D53" s="1119"/>
      <c r="E53" s="1119"/>
      <c r="F53" s="1119"/>
      <c r="G53" s="1119"/>
      <c r="H53" s="1119"/>
      <c r="I53" s="1119"/>
      <c r="J53" s="1119"/>
      <c r="K53" s="1119"/>
      <c r="L53" s="1120"/>
      <c r="M53" s="1120"/>
      <c r="N53" s="1120"/>
      <c r="O53" s="1120"/>
      <c r="P53" s="1120"/>
      <c r="Q53" s="1121"/>
      <c r="R53" s="1121"/>
      <c r="S53" s="1121"/>
      <c r="T53" s="1121"/>
      <c r="U53" s="1121"/>
      <c r="V53" s="1121"/>
      <c r="W53" s="1121"/>
    </row>
    <row r="54" spans="1:23" x14ac:dyDescent="0.2">
      <c r="A54" s="1117">
        <v>36</v>
      </c>
      <c r="B54" s="1117"/>
      <c r="C54" s="1119"/>
      <c r="D54" s="1119"/>
      <c r="E54" s="1119"/>
      <c r="F54" s="1119"/>
      <c r="G54" s="1119"/>
      <c r="H54" s="1119"/>
      <c r="I54" s="1119"/>
      <c r="J54" s="1119"/>
      <c r="K54" s="1119"/>
      <c r="L54" s="1120"/>
      <c r="M54" s="1120"/>
      <c r="N54" s="1120"/>
      <c r="O54" s="1120"/>
      <c r="P54" s="1120"/>
      <c r="Q54" s="1121"/>
      <c r="R54" s="1121"/>
      <c r="S54" s="1121"/>
      <c r="T54" s="1121"/>
      <c r="U54" s="1121"/>
      <c r="V54" s="1121"/>
      <c r="W54" s="1121"/>
    </row>
    <row r="55" spans="1:23" x14ac:dyDescent="0.2">
      <c r="A55" s="1117">
        <v>37</v>
      </c>
      <c r="B55" s="1117"/>
      <c r="C55" s="1119"/>
      <c r="D55" s="1119"/>
      <c r="E55" s="1119"/>
      <c r="F55" s="1119"/>
      <c r="G55" s="1119"/>
      <c r="H55" s="1119"/>
      <c r="I55" s="1119"/>
      <c r="J55" s="1119"/>
      <c r="K55" s="1119"/>
      <c r="L55" s="1120"/>
      <c r="M55" s="1120"/>
      <c r="N55" s="1120"/>
      <c r="O55" s="1120"/>
      <c r="P55" s="1120"/>
      <c r="Q55" s="1121"/>
      <c r="R55" s="1121"/>
      <c r="S55" s="1121"/>
      <c r="T55" s="1121"/>
      <c r="U55" s="1121"/>
      <c r="V55" s="1121"/>
      <c r="W55" s="1121"/>
    </row>
    <row r="56" spans="1:23" x14ac:dyDescent="0.2">
      <c r="A56" s="1117">
        <v>38</v>
      </c>
      <c r="B56" s="1117"/>
      <c r="C56" s="1119"/>
      <c r="D56" s="1119"/>
      <c r="E56" s="1119"/>
      <c r="F56" s="1119"/>
      <c r="G56" s="1119"/>
      <c r="H56" s="1119"/>
      <c r="I56" s="1119"/>
      <c r="J56" s="1119"/>
      <c r="K56" s="1119"/>
      <c r="L56" s="1120"/>
      <c r="M56" s="1120"/>
      <c r="N56" s="1120"/>
      <c r="O56" s="1120"/>
      <c r="P56" s="1120"/>
      <c r="Q56" s="1121"/>
      <c r="R56" s="1121"/>
      <c r="S56" s="1121"/>
      <c r="T56" s="1121"/>
      <c r="U56" s="1121"/>
      <c r="V56" s="1121"/>
      <c r="W56" s="1121"/>
    </row>
    <row r="57" spans="1:23" x14ac:dyDescent="0.2">
      <c r="A57" s="1117">
        <v>39</v>
      </c>
      <c r="B57" s="1117"/>
      <c r="C57" s="1119"/>
      <c r="D57" s="1119"/>
      <c r="E57" s="1119"/>
      <c r="F57" s="1119"/>
      <c r="G57" s="1119"/>
      <c r="H57" s="1119"/>
      <c r="I57" s="1119"/>
      <c r="J57" s="1119"/>
      <c r="K57" s="1119"/>
      <c r="L57" s="1120"/>
      <c r="M57" s="1120"/>
      <c r="N57" s="1120"/>
      <c r="O57" s="1120"/>
      <c r="P57" s="1120"/>
      <c r="Q57" s="1121"/>
      <c r="R57" s="1121"/>
      <c r="S57" s="1121"/>
      <c r="T57" s="1121"/>
      <c r="U57" s="1121"/>
      <c r="V57" s="1121"/>
      <c r="W57" s="1121"/>
    </row>
    <row r="58" spans="1:23" x14ac:dyDescent="0.2">
      <c r="A58" s="1117">
        <v>40</v>
      </c>
      <c r="B58" s="1117"/>
      <c r="C58" s="1119"/>
      <c r="D58" s="1119"/>
      <c r="E58" s="1119"/>
      <c r="F58" s="1119"/>
      <c r="G58" s="1119"/>
      <c r="H58" s="1119"/>
      <c r="I58" s="1119"/>
      <c r="J58" s="1119"/>
      <c r="K58" s="1119"/>
      <c r="L58" s="1120"/>
      <c r="M58" s="1120"/>
      <c r="N58" s="1120"/>
      <c r="O58" s="1120"/>
      <c r="P58" s="1120"/>
      <c r="Q58" s="1121"/>
      <c r="R58" s="1121"/>
      <c r="S58" s="1121"/>
      <c r="T58" s="1121"/>
      <c r="U58" s="1121"/>
      <c r="V58" s="1121"/>
      <c r="W58" s="1121"/>
    </row>
    <row r="59" spans="1:23" x14ac:dyDescent="0.2">
      <c r="A59" s="1117">
        <v>41</v>
      </c>
      <c r="B59" s="1117"/>
      <c r="C59" s="1119"/>
      <c r="D59" s="1119"/>
      <c r="E59" s="1119"/>
      <c r="F59" s="1119"/>
      <c r="G59" s="1119"/>
      <c r="H59" s="1119"/>
      <c r="I59" s="1119"/>
      <c r="J59" s="1119"/>
      <c r="K59" s="1119"/>
      <c r="L59" s="1120"/>
      <c r="M59" s="1120"/>
      <c r="N59" s="1120"/>
      <c r="O59" s="1120"/>
      <c r="P59" s="1120"/>
      <c r="Q59" s="1121"/>
      <c r="R59" s="1121"/>
      <c r="S59" s="1121"/>
      <c r="T59" s="1121"/>
      <c r="U59" s="1121"/>
      <c r="V59" s="1121"/>
      <c r="W59" s="1121"/>
    </row>
    <row r="60" spans="1:23" x14ac:dyDescent="0.2">
      <c r="A60" s="1117">
        <v>42</v>
      </c>
      <c r="B60" s="1117"/>
      <c r="C60" s="1119"/>
      <c r="D60" s="1119"/>
      <c r="E60" s="1119"/>
      <c r="F60" s="1119"/>
      <c r="G60" s="1119"/>
      <c r="H60" s="1119"/>
      <c r="I60" s="1119"/>
      <c r="J60" s="1119"/>
      <c r="K60" s="1119"/>
      <c r="L60" s="1120"/>
      <c r="M60" s="1120"/>
      <c r="N60" s="1120"/>
      <c r="O60" s="1120"/>
      <c r="P60" s="1120"/>
      <c r="Q60" s="1121"/>
      <c r="R60" s="1121"/>
      <c r="S60" s="1121"/>
      <c r="T60" s="1121"/>
      <c r="U60" s="1121"/>
      <c r="V60" s="1121"/>
      <c r="W60" s="1121"/>
    </row>
    <row r="61" spans="1:23" x14ac:dyDescent="0.2">
      <c r="A61" s="1117">
        <v>43</v>
      </c>
      <c r="B61" s="1117"/>
      <c r="C61" s="1119"/>
      <c r="D61" s="1119"/>
      <c r="E61" s="1119"/>
      <c r="F61" s="1119"/>
      <c r="G61" s="1119"/>
      <c r="H61" s="1119"/>
      <c r="I61" s="1119"/>
      <c r="J61" s="1119"/>
      <c r="K61" s="1119"/>
      <c r="L61" s="1120"/>
      <c r="M61" s="1120"/>
      <c r="N61" s="1120"/>
      <c r="O61" s="1120"/>
      <c r="P61" s="1120"/>
      <c r="Q61" s="1121"/>
      <c r="R61" s="1121"/>
      <c r="S61" s="1121"/>
      <c r="T61" s="1121"/>
      <c r="U61" s="1121"/>
      <c r="V61" s="1121"/>
      <c r="W61" s="1121"/>
    </row>
    <row r="62" spans="1:23" x14ac:dyDescent="0.2">
      <c r="A62" s="1117">
        <v>44</v>
      </c>
      <c r="B62" s="1117"/>
      <c r="C62" s="1119"/>
      <c r="D62" s="1119"/>
      <c r="E62" s="1119"/>
      <c r="F62" s="1119"/>
      <c r="G62" s="1119"/>
      <c r="H62" s="1119"/>
      <c r="I62" s="1119"/>
      <c r="J62" s="1119"/>
      <c r="K62" s="1119"/>
      <c r="L62" s="1120"/>
      <c r="M62" s="1120"/>
      <c r="N62" s="1120"/>
      <c r="O62" s="1120"/>
      <c r="P62" s="1120"/>
      <c r="Q62" s="1121"/>
      <c r="R62" s="1121"/>
      <c r="S62" s="1121"/>
      <c r="T62" s="1121"/>
      <c r="U62" s="1121"/>
      <c r="V62" s="1121"/>
      <c r="W62" s="1121"/>
    </row>
    <row r="63" spans="1:23" x14ac:dyDescent="0.2">
      <c r="A63" s="1117">
        <v>45</v>
      </c>
      <c r="B63" s="1117"/>
      <c r="C63" s="1119"/>
      <c r="D63" s="1119"/>
      <c r="E63" s="1119"/>
      <c r="F63" s="1119"/>
      <c r="G63" s="1119"/>
      <c r="H63" s="1119"/>
      <c r="I63" s="1119"/>
      <c r="J63" s="1119"/>
      <c r="K63" s="1119"/>
      <c r="L63" s="1120"/>
      <c r="M63" s="1120"/>
      <c r="N63" s="1120"/>
      <c r="O63" s="1120"/>
      <c r="P63" s="1120"/>
      <c r="Q63" s="1121"/>
      <c r="R63" s="1121"/>
      <c r="S63" s="1121"/>
      <c r="T63" s="1121"/>
      <c r="U63" s="1121"/>
      <c r="V63" s="1121"/>
      <c r="W63" s="1121"/>
    </row>
    <row r="64" spans="1:23" x14ac:dyDescent="0.2">
      <c r="A64" s="1117">
        <v>46</v>
      </c>
      <c r="B64" s="1117"/>
      <c r="C64" s="1119"/>
      <c r="D64" s="1119"/>
      <c r="E64" s="1119"/>
      <c r="F64" s="1119"/>
      <c r="G64" s="1119"/>
      <c r="H64" s="1119"/>
      <c r="I64" s="1119"/>
      <c r="J64" s="1119"/>
      <c r="K64" s="1119"/>
      <c r="L64" s="1120"/>
      <c r="M64" s="1120"/>
      <c r="N64" s="1120"/>
      <c r="O64" s="1120"/>
      <c r="P64" s="1120"/>
      <c r="Q64" s="1121"/>
      <c r="R64" s="1121"/>
      <c r="S64" s="1121"/>
      <c r="T64" s="1121"/>
      <c r="U64" s="1121"/>
      <c r="V64" s="1121"/>
      <c r="W64" s="1121"/>
    </row>
    <row r="65" spans="1:23" x14ac:dyDescent="0.2">
      <c r="A65" s="1117">
        <v>47</v>
      </c>
      <c r="B65" s="1117"/>
      <c r="C65" s="1119"/>
      <c r="D65" s="1119"/>
      <c r="E65" s="1119"/>
      <c r="F65" s="1119"/>
      <c r="G65" s="1119"/>
      <c r="H65" s="1119"/>
      <c r="I65" s="1119"/>
      <c r="J65" s="1119"/>
      <c r="K65" s="1119"/>
      <c r="L65" s="1120"/>
      <c r="M65" s="1120"/>
      <c r="N65" s="1120"/>
      <c r="O65" s="1120"/>
      <c r="P65" s="1120"/>
      <c r="Q65" s="1121"/>
      <c r="R65" s="1121"/>
      <c r="S65" s="1121"/>
      <c r="T65" s="1121"/>
      <c r="U65" s="1121"/>
      <c r="V65" s="1121"/>
      <c r="W65" s="1121"/>
    </row>
    <row r="66" spans="1:23" x14ac:dyDescent="0.2">
      <c r="A66" s="1117">
        <v>48</v>
      </c>
      <c r="B66" s="1117"/>
      <c r="C66" s="1119"/>
      <c r="D66" s="1119"/>
      <c r="E66" s="1119"/>
      <c r="F66" s="1119"/>
      <c r="G66" s="1119"/>
      <c r="H66" s="1119"/>
      <c r="I66" s="1119"/>
      <c r="J66" s="1119"/>
      <c r="K66" s="1119"/>
      <c r="L66" s="1120"/>
      <c r="M66" s="1120"/>
      <c r="N66" s="1120"/>
      <c r="O66" s="1120"/>
      <c r="P66" s="1120"/>
      <c r="Q66" s="1121"/>
      <c r="R66" s="1121"/>
      <c r="S66" s="1121"/>
      <c r="T66" s="1121"/>
      <c r="U66" s="1121"/>
      <c r="V66" s="1121"/>
      <c r="W66" s="1121"/>
    </row>
    <row r="67" spans="1:23" x14ac:dyDescent="0.2">
      <c r="A67" s="1117">
        <v>49</v>
      </c>
      <c r="B67" s="1117"/>
      <c r="C67" s="1119"/>
      <c r="D67" s="1119"/>
      <c r="E67" s="1119"/>
      <c r="F67" s="1119"/>
      <c r="G67" s="1119"/>
      <c r="H67" s="1119"/>
      <c r="I67" s="1119"/>
      <c r="J67" s="1119"/>
      <c r="K67" s="1119"/>
      <c r="L67" s="1120"/>
      <c r="M67" s="1120"/>
      <c r="N67" s="1120"/>
      <c r="O67" s="1120"/>
      <c r="P67" s="1120"/>
      <c r="Q67" s="1121"/>
      <c r="R67" s="1121"/>
      <c r="S67" s="1121"/>
      <c r="T67" s="1121"/>
      <c r="U67" s="1121"/>
      <c r="V67" s="1121"/>
      <c r="W67" s="1121"/>
    </row>
    <row r="68" spans="1:23" x14ac:dyDescent="0.2">
      <c r="A68" s="1117">
        <v>50</v>
      </c>
      <c r="B68" s="1117"/>
      <c r="C68" s="1119"/>
      <c r="D68" s="1119"/>
      <c r="E68" s="1119"/>
      <c r="F68" s="1119"/>
      <c r="G68" s="1119"/>
      <c r="H68" s="1119"/>
      <c r="I68" s="1119"/>
      <c r="J68" s="1119"/>
      <c r="K68" s="1119"/>
      <c r="L68" s="1120"/>
      <c r="M68" s="1120"/>
      <c r="N68" s="1120"/>
      <c r="O68" s="1120"/>
      <c r="P68" s="1120"/>
      <c r="Q68" s="1121"/>
      <c r="R68" s="1121"/>
      <c r="S68" s="1121"/>
      <c r="T68" s="1121"/>
      <c r="U68" s="1121"/>
      <c r="V68" s="1121"/>
      <c r="W68" s="1121"/>
    </row>
    <row r="69" spans="1:23" x14ac:dyDescent="0.2">
      <c r="A69" s="1117">
        <v>51</v>
      </c>
      <c r="B69" s="1117"/>
      <c r="C69" s="1119"/>
      <c r="D69" s="1119"/>
      <c r="E69" s="1119"/>
      <c r="F69" s="1119"/>
      <c r="G69" s="1119"/>
      <c r="H69" s="1119"/>
      <c r="I69" s="1119"/>
      <c r="J69" s="1119"/>
      <c r="K69" s="1119"/>
      <c r="L69" s="1120"/>
      <c r="M69" s="1120"/>
      <c r="N69" s="1120"/>
      <c r="O69" s="1120"/>
      <c r="P69" s="1120"/>
      <c r="Q69" s="1121"/>
      <c r="R69" s="1121"/>
      <c r="S69" s="1121"/>
      <c r="T69" s="1121"/>
      <c r="U69" s="1121"/>
      <c r="V69" s="1121"/>
      <c r="W69" s="1121"/>
    </row>
    <row r="70" spans="1:23" x14ac:dyDescent="0.2">
      <c r="A70" s="1117">
        <v>52</v>
      </c>
      <c r="B70" s="1117"/>
      <c r="C70" s="1119"/>
      <c r="D70" s="1119"/>
      <c r="E70" s="1119"/>
      <c r="F70" s="1119"/>
      <c r="G70" s="1119"/>
      <c r="H70" s="1119"/>
      <c r="I70" s="1119"/>
      <c r="J70" s="1119"/>
      <c r="K70" s="1119"/>
      <c r="L70" s="1120"/>
      <c r="M70" s="1120"/>
      <c r="N70" s="1120"/>
      <c r="O70" s="1120"/>
      <c r="P70" s="1120"/>
      <c r="Q70" s="1121"/>
      <c r="R70" s="1121"/>
      <c r="S70" s="1121"/>
      <c r="T70" s="1121"/>
      <c r="U70" s="1121"/>
      <c r="V70" s="1121"/>
      <c r="W70" s="1121"/>
    </row>
    <row r="71" spans="1:23" x14ac:dyDescent="0.2">
      <c r="A71" s="1117">
        <v>53</v>
      </c>
      <c r="B71" s="1117"/>
      <c r="C71" s="1119"/>
      <c r="D71" s="1119"/>
      <c r="E71" s="1119"/>
      <c r="F71" s="1119"/>
      <c r="G71" s="1119"/>
      <c r="H71" s="1119"/>
      <c r="I71" s="1119"/>
      <c r="J71" s="1119"/>
      <c r="K71" s="1119"/>
      <c r="L71" s="1120"/>
      <c r="M71" s="1120"/>
      <c r="N71" s="1120"/>
      <c r="O71" s="1120"/>
      <c r="P71" s="1120"/>
      <c r="Q71" s="1121"/>
      <c r="R71" s="1121"/>
      <c r="S71" s="1121"/>
      <c r="T71" s="1121"/>
      <c r="U71" s="1121"/>
      <c r="V71" s="1121"/>
      <c r="W71" s="1121"/>
    </row>
    <row r="72" spans="1:23" x14ac:dyDescent="0.2">
      <c r="A72" s="1117">
        <v>54</v>
      </c>
      <c r="B72" s="1117"/>
      <c r="C72" s="1119"/>
      <c r="D72" s="1119"/>
      <c r="E72" s="1119"/>
      <c r="F72" s="1119"/>
      <c r="G72" s="1119"/>
      <c r="H72" s="1119"/>
      <c r="I72" s="1119"/>
      <c r="J72" s="1119"/>
      <c r="K72" s="1119"/>
      <c r="L72" s="1120"/>
      <c r="M72" s="1120"/>
      <c r="N72" s="1120"/>
      <c r="O72" s="1120"/>
      <c r="P72" s="1120"/>
      <c r="Q72" s="1121"/>
      <c r="R72" s="1121"/>
      <c r="S72" s="1121"/>
      <c r="T72" s="1121"/>
      <c r="U72" s="1121"/>
      <c r="V72" s="1121"/>
      <c r="W72" s="1121"/>
    </row>
    <row r="73" spans="1:23" x14ac:dyDescent="0.2">
      <c r="A73" s="1117">
        <v>55</v>
      </c>
      <c r="B73" s="1117"/>
      <c r="C73" s="1119"/>
      <c r="D73" s="1119"/>
      <c r="E73" s="1119"/>
      <c r="F73" s="1119"/>
      <c r="G73" s="1119"/>
      <c r="H73" s="1119"/>
      <c r="I73" s="1119"/>
      <c r="J73" s="1119"/>
      <c r="K73" s="1119"/>
      <c r="L73" s="1120"/>
      <c r="M73" s="1120"/>
      <c r="N73" s="1120"/>
      <c r="O73" s="1120"/>
      <c r="P73" s="1120"/>
      <c r="Q73" s="1121"/>
      <c r="R73" s="1121"/>
      <c r="S73" s="1121"/>
      <c r="T73" s="1121"/>
      <c r="U73" s="1121"/>
      <c r="V73" s="1121"/>
      <c r="W73" s="1121"/>
    </row>
    <row r="74" spans="1:23" x14ac:dyDescent="0.2">
      <c r="A74" s="1117">
        <v>56</v>
      </c>
      <c r="B74" s="1117"/>
      <c r="C74" s="1119"/>
      <c r="D74" s="1119"/>
      <c r="E74" s="1119"/>
      <c r="F74" s="1119"/>
      <c r="G74" s="1119"/>
      <c r="H74" s="1119"/>
      <c r="I74" s="1119"/>
      <c r="J74" s="1119"/>
      <c r="K74" s="1119"/>
      <c r="L74" s="1120"/>
      <c r="M74" s="1120"/>
      <c r="N74" s="1120"/>
      <c r="O74" s="1120"/>
      <c r="P74" s="1120"/>
      <c r="Q74" s="1121"/>
      <c r="R74" s="1121"/>
      <c r="S74" s="1121"/>
      <c r="T74" s="1121"/>
      <c r="U74" s="1121"/>
      <c r="V74" s="1121"/>
      <c r="W74" s="1121"/>
    </row>
    <row r="75" spans="1:23" x14ac:dyDescent="0.2">
      <c r="A75" s="1117">
        <v>57</v>
      </c>
      <c r="B75" s="1117"/>
      <c r="C75" s="1119"/>
      <c r="D75" s="1119"/>
      <c r="E75" s="1119"/>
      <c r="F75" s="1119"/>
      <c r="G75" s="1119"/>
      <c r="H75" s="1119"/>
      <c r="I75" s="1119"/>
      <c r="J75" s="1119"/>
      <c r="K75" s="1119"/>
      <c r="L75" s="1120"/>
      <c r="M75" s="1120"/>
      <c r="N75" s="1120"/>
      <c r="O75" s="1120"/>
      <c r="P75" s="1120"/>
      <c r="Q75" s="1121"/>
      <c r="R75" s="1121"/>
      <c r="S75" s="1121"/>
      <c r="T75" s="1121"/>
      <c r="U75" s="1121"/>
      <c r="V75" s="1121"/>
      <c r="W75" s="1121"/>
    </row>
    <row r="76" spans="1:23" x14ac:dyDescent="0.2">
      <c r="A76" s="1117">
        <v>58</v>
      </c>
      <c r="B76" s="1117"/>
      <c r="C76" s="1119"/>
      <c r="D76" s="1119"/>
      <c r="E76" s="1119"/>
      <c r="F76" s="1119"/>
      <c r="G76" s="1119"/>
      <c r="H76" s="1119"/>
      <c r="I76" s="1119"/>
      <c r="J76" s="1119"/>
      <c r="K76" s="1119"/>
      <c r="L76" s="1120"/>
      <c r="M76" s="1120"/>
      <c r="N76" s="1120"/>
      <c r="O76" s="1120"/>
      <c r="P76" s="1120"/>
      <c r="Q76" s="1121"/>
      <c r="R76" s="1121"/>
      <c r="S76" s="1121"/>
      <c r="T76" s="1121"/>
      <c r="U76" s="1121"/>
      <c r="V76" s="1121"/>
      <c r="W76" s="1121"/>
    </row>
    <row r="77" spans="1:23" x14ac:dyDescent="0.2">
      <c r="A77" s="1117">
        <v>59</v>
      </c>
      <c r="B77" s="1117"/>
      <c r="C77" s="1119"/>
      <c r="D77" s="1119"/>
      <c r="E77" s="1119"/>
      <c r="F77" s="1119"/>
      <c r="G77" s="1119"/>
      <c r="H77" s="1119"/>
      <c r="I77" s="1119"/>
      <c r="J77" s="1119"/>
      <c r="K77" s="1119"/>
      <c r="L77" s="1120"/>
      <c r="M77" s="1120"/>
      <c r="N77" s="1120"/>
      <c r="O77" s="1120"/>
      <c r="P77" s="1120"/>
      <c r="Q77" s="1121"/>
      <c r="R77" s="1121"/>
      <c r="S77" s="1121"/>
      <c r="T77" s="1121"/>
      <c r="U77" s="1121"/>
      <c r="V77" s="1121"/>
      <c r="W77" s="1121"/>
    </row>
    <row r="78" spans="1:23" x14ac:dyDescent="0.2">
      <c r="A78" s="1117">
        <v>60</v>
      </c>
      <c r="B78" s="1117"/>
      <c r="C78" s="1119"/>
      <c r="D78" s="1119"/>
      <c r="E78" s="1119"/>
      <c r="F78" s="1119"/>
      <c r="G78" s="1119"/>
      <c r="H78" s="1119"/>
      <c r="I78" s="1119"/>
      <c r="J78" s="1119"/>
      <c r="K78" s="1119"/>
      <c r="L78" s="1120"/>
      <c r="M78" s="1120"/>
      <c r="N78" s="1120"/>
      <c r="O78" s="1120"/>
      <c r="P78" s="1120"/>
      <c r="Q78" s="1121"/>
      <c r="R78" s="1121"/>
      <c r="S78" s="1121"/>
      <c r="T78" s="1121"/>
      <c r="U78" s="1121"/>
      <c r="V78" s="1121"/>
      <c r="W78" s="1121"/>
    </row>
    <row r="79" spans="1:23" x14ac:dyDescent="0.2">
      <c r="A79" s="1117">
        <v>61</v>
      </c>
      <c r="B79" s="1117"/>
      <c r="C79" s="1119"/>
      <c r="D79" s="1119"/>
      <c r="E79" s="1119"/>
      <c r="F79" s="1119"/>
      <c r="G79" s="1119"/>
      <c r="H79" s="1119"/>
      <c r="I79" s="1119"/>
      <c r="J79" s="1119"/>
      <c r="K79" s="1119"/>
      <c r="L79" s="1120"/>
      <c r="M79" s="1120"/>
      <c r="N79" s="1120"/>
      <c r="O79" s="1120"/>
      <c r="P79" s="1120"/>
      <c r="Q79" s="1121"/>
      <c r="R79" s="1121"/>
      <c r="S79" s="1121"/>
      <c r="T79" s="1121"/>
      <c r="U79" s="1121"/>
      <c r="V79" s="1121"/>
      <c r="W79" s="1121"/>
    </row>
    <row r="80" spans="1:23" x14ac:dyDescent="0.2">
      <c r="A80" s="1117">
        <v>62</v>
      </c>
      <c r="B80" s="1117"/>
      <c r="C80" s="1119"/>
      <c r="D80" s="1119"/>
      <c r="E80" s="1119"/>
      <c r="F80" s="1119"/>
      <c r="G80" s="1119"/>
      <c r="H80" s="1119"/>
      <c r="I80" s="1119"/>
      <c r="J80" s="1119"/>
      <c r="K80" s="1119"/>
      <c r="L80" s="1120"/>
      <c r="M80" s="1120"/>
      <c r="N80" s="1120"/>
      <c r="O80" s="1120"/>
      <c r="P80" s="1120"/>
      <c r="Q80" s="1121"/>
      <c r="R80" s="1121"/>
      <c r="S80" s="1121"/>
      <c r="T80" s="1121"/>
      <c r="U80" s="1121"/>
      <c r="V80" s="1121"/>
      <c r="W80" s="1121"/>
    </row>
    <row r="81" spans="1:23" x14ac:dyDescent="0.2">
      <c r="A81" s="1117">
        <v>63</v>
      </c>
      <c r="B81" s="1117"/>
      <c r="C81" s="1119"/>
      <c r="D81" s="1119"/>
      <c r="E81" s="1119"/>
      <c r="F81" s="1119"/>
      <c r="G81" s="1119"/>
      <c r="H81" s="1119"/>
      <c r="I81" s="1119"/>
      <c r="J81" s="1119"/>
      <c r="K81" s="1119"/>
      <c r="L81" s="1120"/>
      <c r="M81" s="1120"/>
      <c r="N81" s="1120"/>
      <c r="O81" s="1120"/>
      <c r="P81" s="1120"/>
      <c r="Q81" s="1121"/>
      <c r="R81" s="1121"/>
      <c r="S81" s="1121"/>
      <c r="T81" s="1121"/>
      <c r="U81" s="1121"/>
      <c r="V81" s="1121"/>
      <c r="W81" s="1121"/>
    </row>
    <row r="82" spans="1:23" x14ac:dyDescent="0.2">
      <c r="A82" s="1117">
        <v>64</v>
      </c>
      <c r="B82" s="1117"/>
      <c r="C82" s="1119"/>
      <c r="D82" s="1119"/>
      <c r="E82" s="1119"/>
      <c r="F82" s="1119"/>
      <c r="G82" s="1119"/>
      <c r="H82" s="1119"/>
      <c r="I82" s="1119"/>
      <c r="J82" s="1119"/>
      <c r="K82" s="1119"/>
      <c r="L82" s="1120"/>
      <c r="M82" s="1120"/>
      <c r="N82" s="1120"/>
      <c r="O82" s="1120"/>
      <c r="P82" s="1120"/>
      <c r="Q82" s="1121"/>
      <c r="R82" s="1121"/>
      <c r="S82" s="1121"/>
      <c r="T82" s="1121"/>
      <c r="U82" s="1121"/>
      <c r="V82" s="1121"/>
      <c r="W82" s="1121"/>
    </row>
    <row r="83" spans="1:23" x14ac:dyDescent="0.2">
      <c r="A83" s="1117">
        <v>65</v>
      </c>
      <c r="B83" s="1117"/>
      <c r="C83" s="1119"/>
      <c r="D83" s="1119"/>
      <c r="E83" s="1119"/>
      <c r="F83" s="1119"/>
      <c r="G83" s="1119"/>
      <c r="H83" s="1119"/>
      <c r="I83" s="1119"/>
      <c r="J83" s="1119"/>
      <c r="K83" s="1119"/>
      <c r="L83" s="1120"/>
      <c r="M83" s="1120"/>
      <c r="N83" s="1120"/>
      <c r="O83" s="1120"/>
      <c r="P83" s="1120"/>
      <c r="Q83" s="1121"/>
      <c r="R83" s="1121"/>
      <c r="S83" s="1121"/>
      <c r="T83" s="1121"/>
      <c r="U83" s="1121"/>
      <c r="V83" s="1121"/>
      <c r="W83" s="1121"/>
    </row>
    <row r="84" spans="1:23" x14ac:dyDescent="0.2">
      <c r="A84" s="1117">
        <v>66</v>
      </c>
      <c r="B84" s="1117"/>
      <c r="C84" s="1119"/>
      <c r="D84" s="1119"/>
      <c r="E84" s="1119"/>
      <c r="F84" s="1119"/>
      <c r="G84" s="1119"/>
      <c r="H84" s="1119"/>
      <c r="I84" s="1119"/>
      <c r="J84" s="1119"/>
      <c r="K84" s="1119"/>
      <c r="L84" s="1120"/>
      <c r="M84" s="1120"/>
      <c r="N84" s="1120"/>
      <c r="O84" s="1120"/>
      <c r="P84" s="1120"/>
      <c r="Q84" s="1121"/>
      <c r="R84" s="1121"/>
      <c r="S84" s="1121"/>
      <c r="T84" s="1121"/>
      <c r="U84" s="1121"/>
      <c r="V84" s="1121"/>
      <c r="W84" s="1121"/>
    </row>
    <row r="85" spans="1:23" x14ac:dyDescent="0.2">
      <c r="A85" s="1117">
        <v>67</v>
      </c>
      <c r="B85" s="1117"/>
      <c r="C85" s="1119"/>
      <c r="D85" s="1119"/>
      <c r="E85" s="1119"/>
      <c r="F85" s="1119"/>
      <c r="G85" s="1119"/>
      <c r="H85" s="1119"/>
      <c r="I85" s="1119"/>
      <c r="J85" s="1119"/>
      <c r="K85" s="1119"/>
      <c r="L85" s="1120"/>
      <c r="M85" s="1120"/>
      <c r="N85" s="1120"/>
      <c r="O85" s="1120"/>
      <c r="P85" s="1120"/>
      <c r="Q85" s="1121"/>
      <c r="R85" s="1121"/>
      <c r="S85" s="1121"/>
      <c r="T85" s="1121"/>
      <c r="U85" s="1121"/>
      <c r="V85" s="1121"/>
      <c r="W85" s="1121"/>
    </row>
    <row r="86" spans="1:23" x14ac:dyDescent="0.2">
      <c r="A86" s="1117">
        <v>68</v>
      </c>
      <c r="B86" s="1117"/>
      <c r="C86" s="1119"/>
      <c r="D86" s="1119"/>
      <c r="E86" s="1119"/>
      <c r="F86" s="1119"/>
      <c r="G86" s="1119"/>
      <c r="H86" s="1119"/>
      <c r="I86" s="1119"/>
      <c r="J86" s="1119"/>
      <c r="K86" s="1119"/>
      <c r="L86" s="1120"/>
      <c r="M86" s="1120"/>
      <c r="N86" s="1120"/>
      <c r="O86" s="1120"/>
      <c r="P86" s="1120"/>
      <c r="Q86" s="1121"/>
      <c r="R86" s="1121"/>
      <c r="S86" s="1121"/>
      <c r="T86" s="1121"/>
      <c r="U86" s="1121"/>
      <c r="V86" s="1121"/>
      <c r="W86" s="1121"/>
    </row>
    <row r="87" spans="1:23" x14ac:dyDescent="0.2">
      <c r="A87" s="1117">
        <v>69</v>
      </c>
      <c r="B87" s="1117"/>
      <c r="C87" s="1119"/>
      <c r="D87" s="1119"/>
      <c r="E87" s="1119"/>
      <c r="F87" s="1119"/>
      <c r="G87" s="1119"/>
      <c r="H87" s="1119"/>
      <c r="I87" s="1119"/>
      <c r="J87" s="1119"/>
      <c r="K87" s="1119"/>
      <c r="L87" s="1120"/>
      <c r="M87" s="1120"/>
      <c r="N87" s="1120"/>
      <c r="O87" s="1120"/>
      <c r="P87" s="1120"/>
      <c r="Q87" s="1121"/>
      <c r="R87" s="1121"/>
      <c r="S87" s="1121"/>
      <c r="T87" s="1121"/>
      <c r="U87" s="1121"/>
      <c r="V87" s="1121"/>
      <c r="W87" s="1121"/>
    </row>
    <row r="88" spans="1:23" x14ac:dyDescent="0.2">
      <c r="A88" s="1117">
        <v>70</v>
      </c>
      <c r="B88" s="1117"/>
      <c r="C88" s="1119"/>
      <c r="D88" s="1119"/>
      <c r="E88" s="1119"/>
      <c r="F88" s="1119"/>
      <c r="G88" s="1119"/>
      <c r="H88" s="1119"/>
      <c r="I88" s="1119"/>
      <c r="J88" s="1119"/>
      <c r="K88" s="1119"/>
      <c r="L88" s="1120"/>
      <c r="M88" s="1120"/>
      <c r="N88" s="1120"/>
      <c r="O88" s="1120"/>
      <c r="P88" s="1120"/>
      <c r="Q88" s="1121"/>
      <c r="R88" s="1121"/>
      <c r="S88" s="1121"/>
      <c r="T88" s="1121"/>
      <c r="U88" s="1121"/>
      <c r="V88" s="1121"/>
      <c r="W88" s="1121"/>
    </row>
    <row r="89" spans="1:23" x14ac:dyDescent="0.2">
      <c r="A89" s="1117">
        <v>71</v>
      </c>
      <c r="B89" s="1117"/>
      <c r="C89" s="1119"/>
      <c r="D89" s="1119"/>
      <c r="E89" s="1119"/>
      <c r="F89" s="1119"/>
      <c r="G89" s="1119"/>
      <c r="H89" s="1119"/>
      <c r="I89" s="1119"/>
      <c r="J89" s="1119"/>
      <c r="K89" s="1119"/>
      <c r="L89" s="1120"/>
      <c r="M89" s="1120"/>
      <c r="N89" s="1120"/>
      <c r="O89" s="1120"/>
      <c r="P89" s="1120"/>
      <c r="Q89" s="1121"/>
      <c r="R89" s="1121"/>
      <c r="S89" s="1121"/>
      <c r="T89" s="1121"/>
      <c r="U89" s="1121"/>
      <c r="V89" s="1121"/>
      <c r="W89" s="1121"/>
    </row>
    <row r="90" spans="1:23" x14ac:dyDescent="0.2">
      <c r="A90" s="1117">
        <v>72</v>
      </c>
      <c r="B90" s="1117"/>
      <c r="C90" s="1119"/>
      <c r="D90" s="1119"/>
      <c r="E90" s="1119"/>
      <c r="F90" s="1119"/>
      <c r="G90" s="1119"/>
      <c r="H90" s="1119"/>
      <c r="I90" s="1119"/>
      <c r="J90" s="1119"/>
      <c r="K90" s="1119"/>
      <c r="L90" s="1120"/>
      <c r="M90" s="1120"/>
      <c r="N90" s="1120"/>
      <c r="O90" s="1120"/>
      <c r="P90" s="1120"/>
      <c r="Q90" s="1121"/>
      <c r="R90" s="1121"/>
      <c r="S90" s="1121"/>
      <c r="T90" s="1121"/>
      <c r="U90" s="1121"/>
      <c r="V90" s="1121"/>
      <c r="W90" s="1121"/>
    </row>
    <row r="91" spans="1:23" x14ac:dyDescent="0.2">
      <c r="A91" s="1117">
        <v>73</v>
      </c>
      <c r="B91" s="1117"/>
      <c r="C91" s="1119"/>
      <c r="D91" s="1119"/>
      <c r="E91" s="1119"/>
      <c r="F91" s="1119"/>
      <c r="G91" s="1119"/>
      <c r="H91" s="1119"/>
      <c r="I91" s="1119"/>
      <c r="J91" s="1119"/>
      <c r="K91" s="1119"/>
      <c r="L91" s="1120"/>
      <c r="M91" s="1120"/>
      <c r="N91" s="1120"/>
      <c r="O91" s="1120"/>
      <c r="P91" s="1120"/>
      <c r="Q91" s="1121"/>
      <c r="R91" s="1121"/>
      <c r="S91" s="1121"/>
      <c r="T91" s="1121"/>
      <c r="U91" s="1121"/>
      <c r="V91" s="1121"/>
      <c r="W91" s="1121"/>
    </row>
    <row r="92" spans="1:23" x14ac:dyDescent="0.2">
      <c r="A92" s="1117">
        <v>74</v>
      </c>
      <c r="B92" s="1117"/>
      <c r="C92" s="1119"/>
      <c r="D92" s="1119"/>
      <c r="E92" s="1119"/>
      <c r="F92" s="1119"/>
      <c r="G92" s="1119"/>
      <c r="H92" s="1119"/>
      <c r="I92" s="1119"/>
      <c r="J92" s="1119"/>
      <c r="K92" s="1119"/>
      <c r="L92" s="1120"/>
      <c r="M92" s="1120"/>
      <c r="N92" s="1120"/>
      <c r="O92" s="1120"/>
      <c r="P92" s="1120"/>
      <c r="Q92" s="1121"/>
      <c r="R92" s="1121"/>
      <c r="S92" s="1121"/>
      <c r="T92" s="1121"/>
      <c r="U92" s="1121"/>
      <c r="V92" s="1121"/>
      <c r="W92" s="1121"/>
    </row>
    <row r="93" spans="1:23" x14ac:dyDescent="0.2">
      <c r="A93" s="1117">
        <v>75</v>
      </c>
      <c r="B93" s="1117"/>
      <c r="C93" s="1119"/>
      <c r="D93" s="1119"/>
      <c r="E93" s="1119"/>
      <c r="F93" s="1119"/>
      <c r="G93" s="1119"/>
      <c r="H93" s="1119"/>
      <c r="I93" s="1119"/>
      <c r="J93" s="1119"/>
      <c r="K93" s="1119"/>
      <c r="L93" s="1120"/>
      <c r="M93" s="1120"/>
      <c r="N93" s="1120"/>
      <c r="O93" s="1120"/>
      <c r="P93" s="1120"/>
      <c r="Q93" s="1121"/>
      <c r="R93" s="1121"/>
      <c r="S93" s="1121"/>
      <c r="T93" s="1121"/>
      <c r="U93" s="1121"/>
      <c r="V93" s="1121"/>
      <c r="W93" s="1121"/>
    </row>
    <row r="94" spans="1:23" x14ac:dyDescent="0.2">
      <c r="A94" s="1117">
        <v>76</v>
      </c>
      <c r="B94" s="1117"/>
      <c r="C94" s="1119"/>
      <c r="D94" s="1119"/>
      <c r="E94" s="1119"/>
      <c r="F94" s="1119"/>
      <c r="G94" s="1119"/>
      <c r="H94" s="1119"/>
      <c r="I94" s="1119"/>
      <c r="J94" s="1119"/>
      <c r="K94" s="1119"/>
      <c r="L94" s="1120"/>
      <c r="M94" s="1120"/>
      <c r="N94" s="1120"/>
      <c r="O94" s="1120"/>
      <c r="P94" s="1120"/>
      <c r="Q94" s="1121"/>
      <c r="R94" s="1121"/>
      <c r="S94" s="1121"/>
      <c r="T94" s="1121"/>
      <c r="U94" s="1121"/>
      <c r="V94" s="1121"/>
      <c r="W94" s="1121"/>
    </row>
    <row r="95" spans="1:23" x14ac:dyDescent="0.2">
      <c r="A95" s="1117">
        <v>77</v>
      </c>
      <c r="B95" s="1117"/>
      <c r="C95" s="1119"/>
      <c r="D95" s="1119"/>
      <c r="E95" s="1119"/>
      <c r="F95" s="1119"/>
      <c r="G95" s="1119"/>
      <c r="H95" s="1119"/>
      <c r="I95" s="1119"/>
      <c r="J95" s="1119"/>
      <c r="K95" s="1119"/>
      <c r="L95" s="1120"/>
      <c r="M95" s="1120"/>
      <c r="N95" s="1120"/>
      <c r="O95" s="1120"/>
      <c r="P95" s="1120"/>
      <c r="Q95" s="1121"/>
      <c r="R95" s="1121"/>
      <c r="S95" s="1121"/>
      <c r="T95" s="1121"/>
      <c r="U95" s="1121"/>
      <c r="V95" s="1121"/>
      <c r="W95" s="1121"/>
    </row>
    <row r="96" spans="1:23" x14ac:dyDescent="0.2">
      <c r="A96" s="1117">
        <v>78</v>
      </c>
      <c r="B96" s="1117"/>
      <c r="C96" s="1119"/>
      <c r="D96" s="1119"/>
      <c r="E96" s="1119"/>
      <c r="F96" s="1119"/>
      <c r="G96" s="1119"/>
      <c r="H96" s="1119"/>
      <c r="I96" s="1119"/>
      <c r="J96" s="1119"/>
      <c r="K96" s="1119"/>
      <c r="L96" s="1120"/>
      <c r="M96" s="1120"/>
      <c r="N96" s="1120"/>
      <c r="O96" s="1120"/>
      <c r="P96" s="1120"/>
      <c r="Q96" s="1121"/>
      <c r="R96" s="1121"/>
      <c r="S96" s="1121"/>
      <c r="T96" s="1121"/>
      <c r="U96" s="1121"/>
      <c r="V96" s="1121"/>
      <c r="W96" s="1121"/>
    </row>
    <row r="97" spans="1:23" x14ac:dyDescent="0.2">
      <c r="A97" s="1117">
        <v>79</v>
      </c>
      <c r="B97" s="1117"/>
      <c r="C97" s="1119"/>
      <c r="D97" s="1119"/>
      <c r="E97" s="1119"/>
      <c r="F97" s="1119"/>
      <c r="G97" s="1119"/>
      <c r="H97" s="1119"/>
      <c r="I97" s="1119"/>
      <c r="J97" s="1119"/>
      <c r="K97" s="1119"/>
      <c r="L97" s="1120"/>
      <c r="M97" s="1120"/>
      <c r="N97" s="1120"/>
      <c r="O97" s="1120"/>
      <c r="P97" s="1120"/>
      <c r="Q97" s="1121"/>
      <c r="R97" s="1121"/>
      <c r="S97" s="1121"/>
      <c r="T97" s="1121"/>
      <c r="U97" s="1121"/>
      <c r="V97" s="1121"/>
      <c r="W97" s="1121"/>
    </row>
    <row r="98" spans="1:23" x14ac:dyDescent="0.2">
      <c r="A98" s="1117">
        <v>80</v>
      </c>
      <c r="B98" s="1117"/>
      <c r="C98" s="1119"/>
      <c r="D98" s="1119"/>
      <c r="E98" s="1119"/>
      <c r="F98" s="1119"/>
      <c r="G98" s="1119"/>
      <c r="H98" s="1119"/>
      <c r="I98" s="1119"/>
      <c r="J98" s="1119"/>
      <c r="K98" s="1119"/>
      <c r="L98" s="1120"/>
      <c r="M98" s="1120"/>
      <c r="N98" s="1120"/>
      <c r="O98" s="1120"/>
      <c r="P98" s="1120"/>
      <c r="Q98" s="1121"/>
      <c r="R98" s="1121"/>
      <c r="S98" s="1121"/>
      <c r="T98" s="1121"/>
      <c r="U98" s="1121"/>
      <c r="V98" s="1121"/>
      <c r="W98" s="1121"/>
    </row>
    <row r="99" spans="1:23" x14ac:dyDescent="0.2">
      <c r="A99" s="1117">
        <v>81</v>
      </c>
      <c r="B99" s="1117"/>
      <c r="C99" s="1119"/>
      <c r="D99" s="1119"/>
      <c r="E99" s="1119"/>
      <c r="F99" s="1119"/>
      <c r="G99" s="1119"/>
      <c r="H99" s="1119"/>
      <c r="I99" s="1119"/>
      <c r="J99" s="1119"/>
      <c r="K99" s="1119"/>
      <c r="L99" s="1120"/>
      <c r="M99" s="1120"/>
      <c r="N99" s="1120"/>
      <c r="O99" s="1120"/>
      <c r="P99" s="1120"/>
      <c r="Q99" s="1121"/>
      <c r="R99" s="1121"/>
      <c r="S99" s="1121"/>
      <c r="T99" s="1121"/>
      <c r="U99" s="1121"/>
      <c r="V99" s="1121"/>
      <c r="W99" s="1121"/>
    </row>
    <row r="100" spans="1:23" x14ac:dyDescent="0.2">
      <c r="A100" s="1117">
        <v>82</v>
      </c>
      <c r="B100" s="1117"/>
      <c r="C100" s="1119"/>
      <c r="D100" s="1119"/>
      <c r="E100" s="1119"/>
      <c r="F100" s="1119"/>
      <c r="G100" s="1119"/>
      <c r="H100" s="1119"/>
      <c r="I100" s="1119"/>
      <c r="J100" s="1119"/>
      <c r="K100" s="1119"/>
      <c r="L100" s="1120"/>
      <c r="M100" s="1120"/>
      <c r="N100" s="1120"/>
      <c r="O100" s="1120"/>
      <c r="P100" s="1120"/>
      <c r="Q100" s="1121"/>
      <c r="R100" s="1121"/>
      <c r="S100" s="1121"/>
      <c r="T100" s="1121"/>
      <c r="U100" s="1121"/>
      <c r="V100" s="1121"/>
      <c r="W100" s="1121"/>
    </row>
    <row r="101" spans="1:23" x14ac:dyDescent="0.2">
      <c r="A101" s="1117">
        <v>83</v>
      </c>
      <c r="B101" s="1117"/>
      <c r="C101" s="1119"/>
      <c r="D101" s="1119"/>
      <c r="E101" s="1119"/>
      <c r="F101" s="1119"/>
      <c r="G101" s="1119"/>
      <c r="H101" s="1119"/>
      <c r="I101" s="1119"/>
      <c r="J101" s="1119"/>
      <c r="K101" s="1119"/>
      <c r="L101" s="1120"/>
      <c r="M101" s="1120"/>
      <c r="N101" s="1120"/>
      <c r="O101" s="1120"/>
      <c r="P101" s="1120"/>
      <c r="Q101" s="1121"/>
      <c r="R101" s="1121"/>
      <c r="S101" s="1121"/>
      <c r="T101" s="1121"/>
      <c r="U101" s="1121"/>
      <c r="V101" s="1121"/>
      <c r="W101" s="1121"/>
    </row>
    <row r="102" spans="1:23" x14ac:dyDescent="0.2">
      <c r="A102" s="1117">
        <v>84</v>
      </c>
      <c r="B102" s="1117"/>
      <c r="C102" s="1119"/>
      <c r="D102" s="1119"/>
      <c r="E102" s="1119"/>
      <c r="F102" s="1119"/>
      <c r="G102" s="1119"/>
      <c r="H102" s="1119"/>
      <c r="I102" s="1119"/>
      <c r="J102" s="1119"/>
      <c r="K102" s="1119"/>
      <c r="L102" s="1120"/>
      <c r="M102" s="1120"/>
      <c r="N102" s="1120"/>
      <c r="O102" s="1120"/>
      <c r="P102" s="1120"/>
      <c r="Q102" s="1121"/>
      <c r="R102" s="1121"/>
      <c r="S102" s="1121"/>
      <c r="T102" s="1121"/>
      <c r="U102" s="1121"/>
      <c r="V102" s="1121"/>
      <c r="W102" s="1121"/>
    </row>
    <row r="103" spans="1:23" x14ac:dyDescent="0.2">
      <c r="A103" s="1117">
        <v>85</v>
      </c>
      <c r="B103" s="1117"/>
      <c r="C103" s="1119"/>
      <c r="D103" s="1119"/>
      <c r="E103" s="1119"/>
      <c r="F103" s="1119"/>
      <c r="G103" s="1119"/>
      <c r="H103" s="1119"/>
      <c r="I103" s="1119"/>
      <c r="J103" s="1119"/>
      <c r="K103" s="1119"/>
      <c r="L103" s="1120"/>
      <c r="M103" s="1120"/>
      <c r="N103" s="1120"/>
      <c r="O103" s="1120"/>
      <c r="P103" s="1120"/>
      <c r="Q103" s="1121"/>
      <c r="R103" s="1121"/>
      <c r="S103" s="1121"/>
      <c r="T103" s="1121"/>
      <c r="U103" s="1121"/>
      <c r="V103" s="1121"/>
      <c r="W103" s="1121"/>
    </row>
    <row r="104" spans="1:23" x14ac:dyDescent="0.2">
      <c r="A104" s="1117">
        <v>86</v>
      </c>
      <c r="B104" s="1117"/>
      <c r="C104" s="1119"/>
      <c r="D104" s="1119"/>
      <c r="E104" s="1119"/>
      <c r="F104" s="1119"/>
      <c r="G104" s="1119"/>
      <c r="H104" s="1119"/>
      <c r="I104" s="1119"/>
      <c r="J104" s="1119"/>
      <c r="K104" s="1119"/>
      <c r="L104" s="1120"/>
      <c r="M104" s="1120"/>
      <c r="N104" s="1120"/>
      <c r="O104" s="1120"/>
      <c r="P104" s="1120"/>
      <c r="Q104" s="1121"/>
      <c r="R104" s="1121"/>
      <c r="S104" s="1121"/>
      <c r="T104" s="1121"/>
      <c r="U104" s="1121"/>
      <c r="V104" s="1121"/>
      <c r="W104" s="1121"/>
    </row>
    <row r="105" spans="1:23" x14ac:dyDescent="0.2">
      <c r="A105" s="1117">
        <v>87</v>
      </c>
      <c r="B105" s="1117"/>
      <c r="C105" s="1119"/>
      <c r="D105" s="1119"/>
      <c r="E105" s="1119"/>
      <c r="F105" s="1119"/>
      <c r="G105" s="1119"/>
      <c r="H105" s="1119"/>
      <c r="I105" s="1119"/>
      <c r="J105" s="1119"/>
      <c r="K105" s="1119"/>
      <c r="L105" s="1120"/>
      <c r="M105" s="1120"/>
      <c r="N105" s="1120"/>
      <c r="O105" s="1120"/>
      <c r="P105" s="1120"/>
      <c r="Q105" s="1121"/>
      <c r="R105" s="1121"/>
      <c r="S105" s="1121"/>
      <c r="T105" s="1121"/>
      <c r="U105" s="1121"/>
      <c r="V105" s="1121"/>
      <c r="W105" s="1121"/>
    </row>
    <row r="106" spans="1:23" x14ac:dyDescent="0.2">
      <c r="A106" s="1117">
        <v>88</v>
      </c>
      <c r="B106" s="1117"/>
      <c r="C106" s="1119"/>
      <c r="D106" s="1119"/>
      <c r="E106" s="1119"/>
      <c r="F106" s="1119"/>
      <c r="G106" s="1119"/>
      <c r="H106" s="1119"/>
      <c r="I106" s="1119"/>
      <c r="J106" s="1119"/>
      <c r="K106" s="1119"/>
      <c r="L106" s="1120"/>
      <c r="M106" s="1120"/>
      <c r="N106" s="1120"/>
      <c r="O106" s="1120"/>
      <c r="P106" s="1120"/>
      <c r="Q106" s="1121"/>
      <c r="R106" s="1121"/>
      <c r="S106" s="1121"/>
      <c r="T106" s="1121"/>
      <c r="U106" s="1121"/>
      <c r="V106" s="1121"/>
      <c r="W106" s="1121"/>
    </row>
    <row r="107" spans="1:23" x14ac:dyDescent="0.2">
      <c r="A107" s="1117">
        <v>89</v>
      </c>
      <c r="B107" s="1117"/>
      <c r="C107" s="1119"/>
      <c r="D107" s="1119"/>
      <c r="E107" s="1119"/>
      <c r="F107" s="1119"/>
      <c r="G107" s="1119"/>
      <c r="H107" s="1119"/>
      <c r="I107" s="1119"/>
      <c r="J107" s="1119"/>
      <c r="K107" s="1119"/>
      <c r="L107" s="1120"/>
      <c r="M107" s="1120"/>
      <c r="N107" s="1120"/>
      <c r="O107" s="1120"/>
      <c r="P107" s="1120"/>
      <c r="Q107" s="1121"/>
      <c r="R107" s="1121"/>
      <c r="S107" s="1121"/>
      <c r="T107" s="1121"/>
      <c r="U107" s="1121"/>
      <c r="V107" s="1121"/>
      <c r="W107" s="1121"/>
    </row>
    <row r="108" spans="1:23" x14ac:dyDescent="0.2">
      <c r="A108" s="1117">
        <v>90</v>
      </c>
      <c r="B108" s="1117"/>
      <c r="C108" s="1119"/>
      <c r="D108" s="1119"/>
      <c r="E108" s="1119"/>
      <c r="F108" s="1119"/>
      <c r="G108" s="1119"/>
      <c r="H108" s="1119"/>
      <c r="I108" s="1119"/>
      <c r="J108" s="1119"/>
      <c r="K108" s="1119"/>
      <c r="L108" s="1120"/>
      <c r="M108" s="1120"/>
      <c r="N108" s="1120"/>
      <c r="O108" s="1120"/>
      <c r="P108" s="1120"/>
      <c r="Q108" s="1121"/>
      <c r="R108" s="1121"/>
      <c r="S108" s="1121"/>
      <c r="T108" s="1121"/>
      <c r="U108" s="1121"/>
      <c r="V108" s="1121"/>
      <c r="W108" s="1121"/>
    </row>
    <row r="109" spans="1:23" x14ac:dyDescent="0.2">
      <c r="A109" s="1117">
        <v>91</v>
      </c>
      <c r="B109" s="1117"/>
      <c r="C109" s="1119"/>
      <c r="D109" s="1119"/>
      <c r="E109" s="1119"/>
      <c r="F109" s="1119"/>
      <c r="G109" s="1119"/>
      <c r="H109" s="1119"/>
      <c r="I109" s="1119"/>
      <c r="J109" s="1119"/>
      <c r="K109" s="1119"/>
      <c r="L109" s="1120"/>
      <c r="M109" s="1120"/>
      <c r="N109" s="1120"/>
      <c r="O109" s="1120"/>
      <c r="P109" s="1120"/>
      <c r="Q109" s="1121"/>
      <c r="R109" s="1121"/>
      <c r="S109" s="1121"/>
      <c r="T109" s="1121"/>
      <c r="U109" s="1121"/>
      <c r="V109" s="1121"/>
      <c r="W109" s="1121"/>
    </row>
    <row r="110" spans="1:23" x14ac:dyDescent="0.2">
      <c r="A110" s="1117">
        <v>92</v>
      </c>
      <c r="B110" s="1117"/>
      <c r="C110" s="1119"/>
      <c r="D110" s="1119"/>
      <c r="E110" s="1119"/>
      <c r="F110" s="1119"/>
      <c r="G110" s="1119"/>
      <c r="H110" s="1119"/>
      <c r="I110" s="1119"/>
      <c r="J110" s="1119"/>
      <c r="K110" s="1119"/>
      <c r="L110" s="1120"/>
      <c r="M110" s="1120"/>
      <c r="N110" s="1120"/>
      <c r="O110" s="1120"/>
      <c r="P110" s="1120"/>
      <c r="Q110" s="1121"/>
      <c r="R110" s="1121"/>
      <c r="S110" s="1121"/>
      <c r="T110" s="1121"/>
      <c r="U110" s="1121"/>
      <c r="V110" s="1121"/>
      <c r="W110" s="1121"/>
    </row>
    <row r="111" spans="1:23" x14ac:dyDescent="0.2">
      <c r="A111" s="1117">
        <v>93</v>
      </c>
      <c r="B111" s="1117"/>
      <c r="C111" s="1119"/>
      <c r="D111" s="1119"/>
      <c r="E111" s="1119"/>
      <c r="F111" s="1119"/>
      <c r="G111" s="1119"/>
      <c r="H111" s="1119"/>
      <c r="I111" s="1119"/>
      <c r="J111" s="1119"/>
      <c r="K111" s="1119"/>
      <c r="L111" s="1120"/>
      <c r="M111" s="1120"/>
      <c r="N111" s="1120"/>
      <c r="O111" s="1120"/>
      <c r="P111" s="1120"/>
      <c r="Q111" s="1121"/>
      <c r="R111" s="1121"/>
      <c r="S111" s="1121"/>
      <c r="T111" s="1121"/>
      <c r="U111" s="1121"/>
      <c r="V111" s="1121"/>
      <c r="W111" s="1121"/>
    </row>
    <row r="112" spans="1:23" x14ac:dyDescent="0.2">
      <c r="A112" s="1117">
        <v>94</v>
      </c>
      <c r="B112" s="1117"/>
      <c r="C112" s="1119"/>
      <c r="D112" s="1119"/>
      <c r="E112" s="1119"/>
      <c r="F112" s="1119"/>
      <c r="G112" s="1119"/>
      <c r="H112" s="1119"/>
      <c r="I112" s="1119"/>
      <c r="J112" s="1119"/>
      <c r="K112" s="1119"/>
      <c r="L112" s="1120"/>
      <c r="M112" s="1120"/>
      <c r="N112" s="1120"/>
      <c r="O112" s="1120"/>
      <c r="P112" s="1120"/>
      <c r="Q112" s="1121"/>
      <c r="R112" s="1121"/>
      <c r="S112" s="1121"/>
      <c r="T112" s="1121"/>
      <c r="U112" s="1121"/>
      <c r="V112" s="1121"/>
      <c r="W112" s="1121"/>
    </row>
    <row r="113" spans="1:23" x14ac:dyDescent="0.2">
      <c r="A113" s="1117">
        <v>95</v>
      </c>
      <c r="B113" s="1117"/>
      <c r="C113" s="1119"/>
      <c r="D113" s="1119"/>
      <c r="E113" s="1119"/>
      <c r="F113" s="1119"/>
      <c r="G113" s="1119"/>
      <c r="H113" s="1119"/>
      <c r="I113" s="1119"/>
      <c r="J113" s="1119"/>
      <c r="K113" s="1119"/>
      <c r="L113" s="1120"/>
      <c r="M113" s="1120"/>
      <c r="N113" s="1120"/>
      <c r="O113" s="1120"/>
      <c r="P113" s="1120"/>
      <c r="Q113" s="1121"/>
      <c r="R113" s="1121"/>
      <c r="S113" s="1121"/>
      <c r="T113" s="1121"/>
      <c r="U113" s="1121"/>
      <c r="V113" s="1121"/>
      <c r="W113" s="1121"/>
    </row>
    <row r="114" spans="1:23" x14ac:dyDescent="0.2">
      <c r="A114" s="1117">
        <v>96</v>
      </c>
      <c r="B114" s="1117"/>
      <c r="C114" s="1119"/>
      <c r="D114" s="1119"/>
      <c r="E114" s="1119"/>
      <c r="F114" s="1119"/>
      <c r="G114" s="1119"/>
      <c r="H114" s="1119"/>
      <c r="I114" s="1119"/>
      <c r="J114" s="1119"/>
      <c r="K114" s="1119"/>
      <c r="L114" s="1120"/>
      <c r="M114" s="1120"/>
      <c r="N114" s="1120"/>
      <c r="O114" s="1120"/>
      <c r="P114" s="1120"/>
      <c r="Q114" s="1121"/>
      <c r="R114" s="1121"/>
      <c r="S114" s="1121"/>
      <c r="T114" s="1121"/>
      <c r="U114" s="1121"/>
      <c r="V114" s="1121"/>
      <c r="W114" s="1121"/>
    </row>
    <row r="115" spans="1:23" x14ac:dyDescent="0.2">
      <c r="A115" s="1117">
        <v>97</v>
      </c>
      <c r="B115" s="1117"/>
      <c r="C115" s="1119"/>
      <c r="D115" s="1119"/>
      <c r="E115" s="1119"/>
      <c r="F115" s="1119"/>
      <c r="G115" s="1119"/>
      <c r="H115" s="1119"/>
      <c r="I115" s="1119"/>
      <c r="J115" s="1119"/>
      <c r="K115" s="1119"/>
      <c r="L115" s="1120"/>
      <c r="M115" s="1120"/>
      <c r="N115" s="1120"/>
      <c r="O115" s="1120"/>
      <c r="P115" s="1120"/>
      <c r="Q115" s="1121"/>
      <c r="R115" s="1121"/>
      <c r="S115" s="1121"/>
      <c r="T115" s="1121"/>
      <c r="U115" s="1121"/>
      <c r="V115" s="1121"/>
      <c r="W115" s="1121"/>
    </row>
    <row r="116" spans="1:23" x14ac:dyDescent="0.2">
      <c r="A116" s="1117">
        <v>98</v>
      </c>
      <c r="B116" s="1117"/>
      <c r="C116" s="1119"/>
      <c r="D116" s="1119"/>
      <c r="E116" s="1119"/>
      <c r="F116" s="1119"/>
      <c r="G116" s="1119"/>
      <c r="H116" s="1119"/>
      <c r="I116" s="1119"/>
      <c r="J116" s="1119"/>
      <c r="K116" s="1119"/>
      <c r="L116" s="1120"/>
      <c r="M116" s="1120"/>
      <c r="N116" s="1120"/>
      <c r="O116" s="1120"/>
      <c r="P116" s="1120"/>
      <c r="Q116" s="1121"/>
      <c r="R116" s="1121"/>
      <c r="S116" s="1121"/>
      <c r="T116" s="1121"/>
      <c r="U116" s="1121"/>
      <c r="V116" s="1121"/>
      <c r="W116" s="1121"/>
    </row>
    <row r="117" spans="1:23" x14ac:dyDescent="0.2">
      <c r="A117" s="1117">
        <v>99</v>
      </c>
      <c r="B117" s="1117"/>
      <c r="C117" s="1119"/>
      <c r="D117" s="1119"/>
      <c r="E117" s="1119"/>
      <c r="F117" s="1119"/>
      <c r="G117" s="1119"/>
      <c r="H117" s="1119"/>
      <c r="I117" s="1119"/>
      <c r="J117" s="1119"/>
      <c r="K117" s="1119"/>
      <c r="L117" s="1120"/>
      <c r="M117" s="1120"/>
      <c r="N117" s="1120"/>
      <c r="O117" s="1120"/>
      <c r="P117" s="1120"/>
      <c r="Q117" s="1121"/>
      <c r="R117" s="1121"/>
      <c r="S117" s="1121"/>
      <c r="T117" s="1121"/>
      <c r="U117" s="1121"/>
      <c r="V117" s="1121"/>
      <c r="W117" s="1121"/>
    </row>
    <row r="118" spans="1:23" x14ac:dyDescent="0.2">
      <c r="A118" s="1117">
        <v>100</v>
      </c>
      <c r="B118" s="1117"/>
      <c r="C118" s="1119"/>
      <c r="D118" s="1119"/>
      <c r="E118" s="1119"/>
      <c r="F118" s="1119"/>
      <c r="G118" s="1119"/>
      <c r="H118" s="1119"/>
      <c r="I118" s="1119"/>
      <c r="J118" s="1119"/>
      <c r="K118" s="1119"/>
      <c r="L118" s="1120"/>
      <c r="M118" s="1120"/>
      <c r="N118" s="1120"/>
      <c r="O118" s="1120"/>
      <c r="P118" s="1120"/>
      <c r="Q118" s="1121"/>
      <c r="R118" s="1121"/>
      <c r="S118" s="1121"/>
      <c r="T118" s="1121"/>
      <c r="U118" s="1121"/>
      <c r="V118" s="1121"/>
      <c r="W118" s="1121"/>
    </row>
    <row r="119" spans="1:23" x14ac:dyDescent="0.2">
      <c r="A119" s="1117">
        <v>101</v>
      </c>
      <c r="B119" s="1117"/>
      <c r="C119" s="1119"/>
      <c r="D119" s="1119"/>
      <c r="E119" s="1119"/>
      <c r="F119" s="1119"/>
      <c r="G119" s="1119"/>
      <c r="H119" s="1119"/>
      <c r="I119" s="1119"/>
      <c r="J119" s="1119"/>
      <c r="K119" s="1119"/>
      <c r="L119" s="1120"/>
      <c r="M119" s="1120"/>
      <c r="N119" s="1120"/>
      <c r="O119" s="1120"/>
      <c r="P119" s="1120"/>
      <c r="Q119" s="1121"/>
      <c r="R119" s="1121"/>
      <c r="S119" s="1121"/>
      <c r="T119" s="1121"/>
      <c r="U119" s="1121"/>
      <c r="V119" s="1121"/>
      <c r="W119" s="1121"/>
    </row>
    <row r="120" spans="1:23" x14ac:dyDescent="0.2">
      <c r="A120" s="1117">
        <v>102</v>
      </c>
      <c r="B120" s="1117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20"/>
      <c r="M120" s="1120"/>
      <c r="N120" s="1120"/>
      <c r="O120" s="1120"/>
      <c r="P120" s="1120"/>
      <c r="Q120" s="1121"/>
      <c r="R120" s="1121"/>
      <c r="S120" s="1121"/>
      <c r="T120" s="1121"/>
      <c r="U120" s="1121"/>
      <c r="V120" s="1121"/>
      <c r="W120" s="1121"/>
    </row>
    <row r="121" spans="1:23" x14ac:dyDescent="0.2">
      <c r="A121" s="1117">
        <v>103</v>
      </c>
      <c r="B121" s="1117"/>
      <c r="C121" s="1119"/>
      <c r="D121" s="1119"/>
      <c r="E121" s="1119"/>
      <c r="F121" s="1119"/>
      <c r="G121" s="1119"/>
      <c r="H121" s="1119"/>
      <c r="I121" s="1119"/>
      <c r="J121" s="1119"/>
      <c r="K121" s="1119"/>
      <c r="L121" s="1120"/>
      <c r="M121" s="1120"/>
      <c r="N121" s="1120"/>
      <c r="O121" s="1120"/>
      <c r="P121" s="1120"/>
      <c r="Q121" s="1121"/>
      <c r="R121" s="1121"/>
      <c r="S121" s="1121"/>
      <c r="T121" s="1121"/>
      <c r="U121" s="1121"/>
      <c r="V121" s="1121"/>
      <c r="W121" s="1121"/>
    </row>
    <row r="122" spans="1:23" x14ac:dyDescent="0.2">
      <c r="A122" s="1117">
        <v>104</v>
      </c>
      <c r="B122" s="1117"/>
      <c r="C122" s="1119"/>
      <c r="D122" s="1119"/>
      <c r="E122" s="1119"/>
      <c r="F122" s="1119"/>
      <c r="G122" s="1119"/>
      <c r="H122" s="1119"/>
      <c r="I122" s="1119"/>
      <c r="J122" s="1119"/>
      <c r="K122" s="1119"/>
      <c r="L122" s="1120"/>
      <c r="M122" s="1120"/>
      <c r="N122" s="1120"/>
      <c r="O122" s="1120"/>
      <c r="P122" s="1120"/>
      <c r="Q122" s="1121"/>
      <c r="R122" s="1121"/>
      <c r="S122" s="1121"/>
      <c r="T122" s="1121"/>
      <c r="U122" s="1121"/>
      <c r="V122" s="1121"/>
      <c r="W122" s="1121"/>
    </row>
    <row r="123" spans="1:23" x14ac:dyDescent="0.2">
      <c r="A123" s="1117">
        <v>105</v>
      </c>
      <c r="B123" s="1117"/>
      <c r="C123" s="1119"/>
      <c r="D123" s="1119"/>
      <c r="E123" s="1119"/>
      <c r="F123" s="1119"/>
      <c r="G123" s="1119"/>
      <c r="H123" s="1119"/>
      <c r="I123" s="1119"/>
      <c r="J123" s="1119"/>
      <c r="K123" s="1119"/>
      <c r="L123" s="1120"/>
      <c r="M123" s="1120"/>
      <c r="N123" s="1120"/>
      <c r="O123" s="1120"/>
      <c r="P123" s="1120"/>
      <c r="Q123" s="1121"/>
      <c r="R123" s="1121"/>
      <c r="S123" s="1121"/>
      <c r="T123" s="1121"/>
      <c r="U123" s="1121"/>
      <c r="V123" s="1121"/>
      <c r="W123" s="1121"/>
    </row>
    <row r="124" spans="1:23" x14ac:dyDescent="0.2">
      <c r="A124" s="1117">
        <v>106</v>
      </c>
      <c r="B124" s="1117"/>
      <c r="C124" s="1119"/>
      <c r="D124" s="1119"/>
      <c r="E124" s="1119"/>
      <c r="F124" s="1119"/>
      <c r="G124" s="1119"/>
      <c r="H124" s="1119"/>
      <c r="I124" s="1119"/>
      <c r="J124" s="1119"/>
      <c r="K124" s="1119"/>
      <c r="L124" s="1120"/>
      <c r="M124" s="1120"/>
      <c r="N124" s="1120"/>
      <c r="O124" s="1120"/>
      <c r="P124" s="1120"/>
      <c r="Q124" s="1121"/>
      <c r="R124" s="1121"/>
      <c r="S124" s="1121"/>
      <c r="T124" s="1121"/>
      <c r="U124" s="1121"/>
      <c r="V124" s="1121"/>
      <c r="W124" s="1121"/>
    </row>
    <row r="125" spans="1:23" x14ac:dyDescent="0.2">
      <c r="A125" s="1117">
        <v>107</v>
      </c>
      <c r="B125" s="1117"/>
      <c r="C125" s="1119"/>
      <c r="D125" s="1119"/>
      <c r="E125" s="1119"/>
      <c r="F125" s="1119"/>
      <c r="G125" s="1119"/>
      <c r="H125" s="1119"/>
      <c r="I125" s="1119"/>
      <c r="J125" s="1119"/>
      <c r="K125" s="1119"/>
      <c r="L125" s="1120"/>
      <c r="M125" s="1120"/>
      <c r="N125" s="1120"/>
      <c r="O125" s="1120"/>
      <c r="P125" s="1120"/>
      <c r="Q125" s="1121"/>
      <c r="R125" s="1121"/>
      <c r="S125" s="1121"/>
      <c r="T125" s="1121"/>
      <c r="U125" s="1121"/>
      <c r="V125" s="1121"/>
      <c r="W125" s="1121"/>
    </row>
    <row r="126" spans="1:23" x14ac:dyDescent="0.2">
      <c r="A126" s="1117">
        <v>108</v>
      </c>
      <c r="B126" s="1117"/>
      <c r="C126" s="1119"/>
      <c r="D126" s="1119"/>
      <c r="E126" s="1119"/>
      <c r="F126" s="1119"/>
      <c r="G126" s="1119"/>
      <c r="H126" s="1119"/>
      <c r="I126" s="1119"/>
      <c r="J126" s="1119"/>
      <c r="K126" s="1119"/>
      <c r="L126" s="1120"/>
      <c r="M126" s="1120"/>
      <c r="N126" s="1120"/>
      <c r="O126" s="1120"/>
      <c r="P126" s="1120"/>
      <c r="Q126" s="1121"/>
      <c r="R126" s="1121"/>
      <c r="S126" s="1121"/>
      <c r="T126" s="1121"/>
      <c r="U126" s="1121"/>
      <c r="V126" s="1121"/>
      <c r="W126" s="1121"/>
    </row>
    <row r="127" spans="1:23" x14ac:dyDescent="0.2">
      <c r="A127" s="1117">
        <v>109</v>
      </c>
      <c r="B127" s="1117"/>
      <c r="C127" s="1119"/>
      <c r="D127" s="1119"/>
      <c r="E127" s="1119"/>
      <c r="F127" s="1119"/>
      <c r="G127" s="1119"/>
      <c r="H127" s="1119"/>
      <c r="I127" s="1119"/>
      <c r="J127" s="1119"/>
      <c r="K127" s="1119"/>
      <c r="L127" s="1120"/>
      <c r="M127" s="1120"/>
      <c r="N127" s="1120"/>
      <c r="O127" s="1120"/>
      <c r="P127" s="1120"/>
      <c r="Q127" s="1121"/>
      <c r="R127" s="1121"/>
      <c r="S127" s="1121"/>
      <c r="T127" s="1121"/>
      <c r="U127" s="1121"/>
      <c r="V127" s="1121"/>
      <c r="W127" s="1121"/>
    </row>
    <row r="128" spans="1:23" x14ac:dyDescent="0.2">
      <c r="A128" s="1117">
        <v>110</v>
      </c>
      <c r="B128" s="1117"/>
      <c r="C128" s="1119"/>
      <c r="D128" s="1119"/>
      <c r="E128" s="1119"/>
      <c r="F128" s="1119"/>
      <c r="G128" s="1119"/>
      <c r="H128" s="1119"/>
      <c r="I128" s="1119"/>
      <c r="J128" s="1119"/>
      <c r="K128" s="1119"/>
      <c r="L128" s="1120"/>
      <c r="M128" s="1120"/>
      <c r="N128" s="1120"/>
      <c r="O128" s="1120"/>
      <c r="P128" s="1120"/>
      <c r="Q128" s="1121"/>
      <c r="R128" s="1121"/>
      <c r="S128" s="1121"/>
      <c r="T128" s="1121"/>
      <c r="U128" s="1121"/>
      <c r="V128" s="1121"/>
      <c r="W128" s="1121"/>
    </row>
    <row r="129" spans="1:23" x14ac:dyDescent="0.2">
      <c r="A129" s="1117">
        <v>111</v>
      </c>
      <c r="B129" s="1117"/>
      <c r="C129" s="1119"/>
      <c r="D129" s="1119"/>
      <c r="E129" s="1119"/>
      <c r="F129" s="1119"/>
      <c r="G129" s="1119"/>
      <c r="H129" s="1119"/>
      <c r="I129" s="1119"/>
      <c r="J129" s="1119"/>
      <c r="K129" s="1119"/>
      <c r="L129" s="1120"/>
      <c r="M129" s="1120"/>
      <c r="N129" s="1120"/>
      <c r="O129" s="1120"/>
      <c r="P129" s="1120"/>
      <c r="Q129" s="1121"/>
      <c r="R129" s="1121"/>
      <c r="S129" s="1121"/>
      <c r="T129" s="1121"/>
      <c r="U129" s="1121"/>
      <c r="V129" s="1121"/>
      <c r="W129" s="1121"/>
    </row>
    <row r="130" spans="1:23" x14ac:dyDescent="0.2">
      <c r="A130" s="1117">
        <v>112</v>
      </c>
      <c r="B130" s="1117"/>
      <c r="C130" s="1119"/>
      <c r="D130" s="1119"/>
      <c r="E130" s="1119"/>
      <c r="F130" s="1119"/>
      <c r="G130" s="1119"/>
      <c r="H130" s="1119"/>
      <c r="I130" s="1119"/>
      <c r="J130" s="1119"/>
      <c r="K130" s="1119"/>
      <c r="L130" s="1120"/>
      <c r="M130" s="1120"/>
      <c r="N130" s="1120"/>
      <c r="O130" s="1120"/>
      <c r="P130" s="1120"/>
      <c r="Q130" s="1121"/>
      <c r="R130" s="1121"/>
      <c r="S130" s="1121"/>
      <c r="T130" s="1121"/>
      <c r="U130" s="1121"/>
      <c r="V130" s="1121"/>
      <c r="W130" s="1121"/>
    </row>
    <row r="131" spans="1:23" x14ac:dyDescent="0.2">
      <c r="A131" s="1117">
        <v>113</v>
      </c>
      <c r="B131" s="1117"/>
      <c r="C131" s="1119"/>
      <c r="D131" s="1119"/>
      <c r="E131" s="1119"/>
      <c r="F131" s="1119"/>
      <c r="G131" s="1119"/>
      <c r="H131" s="1119"/>
      <c r="I131" s="1119"/>
      <c r="J131" s="1119"/>
      <c r="K131" s="1119"/>
      <c r="L131" s="1120"/>
      <c r="M131" s="1120"/>
      <c r="N131" s="1120"/>
      <c r="O131" s="1120"/>
      <c r="P131" s="1120"/>
      <c r="Q131" s="1121"/>
      <c r="R131" s="1121"/>
      <c r="S131" s="1121"/>
      <c r="T131" s="1121"/>
      <c r="U131" s="1121"/>
      <c r="V131" s="1121"/>
      <c r="W131" s="1121"/>
    </row>
    <row r="132" spans="1:23" x14ac:dyDescent="0.2">
      <c r="A132" s="1117">
        <v>114</v>
      </c>
      <c r="B132" s="1117"/>
      <c r="C132" s="1119"/>
      <c r="D132" s="1119"/>
      <c r="E132" s="1119"/>
      <c r="F132" s="1119"/>
      <c r="G132" s="1119"/>
      <c r="H132" s="1119"/>
      <c r="I132" s="1119"/>
      <c r="J132" s="1119"/>
      <c r="K132" s="1119"/>
      <c r="L132" s="1120"/>
      <c r="M132" s="1120"/>
      <c r="N132" s="1120"/>
      <c r="O132" s="1120"/>
      <c r="P132" s="1120"/>
      <c r="Q132" s="1121"/>
      <c r="R132" s="1121"/>
      <c r="S132" s="1121"/>
      <c r="T132" s="1121"/>
      <c r="U132" s="1121"/>
      <c r="V132" s="1121"/>
      <c r="W132" s="1121"/>
    </row>
    <row r="133" spans="1:23" x14ac:dyDescent="0.2">
      <c r="A133" s="1117">
        <v>115</v>
      </c>
      <c r="B133" s="1117"/>
      <c r="C133" s="1119"/>
      <c r="D133" s="1119"/>
      <c r="E133" s="1119"/>
      <c r="F133" s="1119"/>
      <c r="G133" s="1119"/>
      <c r="H133" s="1119"/>
      <c r="I133" s="1119"/>
      <c r="J133" s="1119"/>
      <c r="K133" s="1119"/>
      <c r="L133" s="1120"/>
      <c r="M133" s="1120"/>
      <c r="N133" s="1120"/>
      <c r="O133" s="1120"/>
      <c r="P133" s="1120"/>
      <c r="Q133" s="1121"/>
      <c r="R133" s="1121"/>
      <c r="S133" s="1121"/>
      <c r="T133" s="1121"/>
      <c r="U133" s="1121"/>
      <c r="V133" s="1121"/>
      <c r="W133" s="1121"/>
    </row>
    <row r="134" spans="1:23" x14ac:dyDescent="0.2">
      <c r="A134" s="1117">
        <v>116</v>
      </c>
      <c r="B134" s="1117"/>
      <c r="C134" s="1119"/>
      <c r="D134" s="1119"/>
      <c r="E134" s="1119"/>
      <c r="F134" s="1119"/>
      <c r="G134" s="1119"/>
      <c r="H134" s="1119"/>
      <c r="I134" s="1119"/>
      <c r="J134" s="1119"/>
      <c r="K134" s="1119"/>
      <c r="L134" s="1120"/>
      <c r="M134" s="1120"/>
      <c r="N134" s="1120"/>
      <c r="O134" s="1120"/>
      <c r="P134" s="1120"/>
      <c r="Q134" s="1121"/>
      <c r="R134" s="1121"/>
      <c r="S134" s="1121"/>
      <c r="T134" s="1121"/>
      <c r="U134" s="1121"/>
      <c r="V134" s="1121"/>
      <c r="W134" s="1121"/>
    </row>
    <row r="135" spans="1:23" x14ac:dyDescent="0.2">
      <c r="A135" s="1117">
        <v>117</v>
      </c>
      <c r="B135" s="1117"/>
      <c r="C135" s="1119"/>
      <c r="D135" s="1119"/>
      <c r="E135" s="1119"/>
      <c r="F135" s="1119"/>
      <c r="G135" s="1119"/>
      <c r="H135" s="1119"/>
      <c r="I135" s="1119"/>
      <c r="J135" s="1119"/>
      <c r="K135" s="1119"/>
      <c r="L135" s="1120"/>
      <c r="M135" s="1120"/>
      <c r="N135" s="1120"/>
      <c r="O135" s="1120"/>
      <c r="P135" s="1120"/>
      <c r="Q135" s="1121"/>
      <c r="R135" s="1121"/>
      <c r="S135" s="1121"/>
      <c r="T135" s="1121"/>
      <c r="U135" s="1121"/>
      <c r="V135" s="1121"/>
      <c r="W135" s="1121"/>
    </row>
    <row r="136" spans="1:23" x14ac:dyDescent="0.2">
      <c r="A136" s="1117">
        <v>118</v>
      </c>
      <c r="B136" s="1117"/>
      <c r="C136" s="1119"/>
      <c r="D136" s="1119"/>
      <c r="E136" s="1119"/>
      <c r="F136" s="1119"/>
      <c r="G136" s="1119"/>
      <c r="H136" s="1119"/>
      <c r="I136" s="1119"/>
      <c r="J136" s="1119"/>
      <c r="K136" s="1119"/>
      <c r="L136" s="1120"/>
      <c r="M136" s="1120"/>
      <c r="N136" s="1120"/>
      <c r="O136" s="1120"/>
      <c r="P136" s="1120"/>
      <c r="Q136" s="1121"/>
      <c r="R136" s="1121"/>
      <c r="S136" s="1121"/>
      <c r="T136" s="1121"/>
      <c r="U136" s="1121"/>
      <c r="V136" s="1121"/>
      <c r="W136" s="1121"/>
    </row>
    <row r="137" spans="1:23" x14ac:dyDescent="0.2">
      <c r="A137" s="1117">
        <v>119</v>
      </c>
      <c r="B137" s="1117"/>
      <c r="C137" s="1119"/>
      <c r="D137" s="1119"/>
      <c r="E137" s="1119"/>
      <c r="F137" s="1119"/>
      <c r="G137" s="1119"/>
      <c r="H137" s="1119"/>
      <c r="I137" s="1119"/>
      <c r="J137" s="1119"/>
      <c r="K137" s="1119"/>
      <c r="L137" s="1120"/>
      <c r="M137" s="1120"/>
      <c r="N137" s="1120"/>
      <c r="O137" s="1120"/>
      <c r="P137" s="1120"/>
      <c r="Q137" s="1121"/>
      <c r="R137" s="1121"/>
      <c r="S137" s="1121"/>
      <c r="T137" s="1121"/>
      <c r="U137" s="1121"/>
      <c r="V137" s="1121"/>
      <c r="W137" s="1121"/>
    </row>
    <row r="138" spans="1:23" x14ac:dyDescent="0.2">
      <c r="A138" s="1117">
        <v>120</v>
      </c>
      <c r="B138" s="1117"/>
      <c r="C138" s="1119"/>
      <c r="D138" s="1119"/>
      <c r="E138" s="1119"/>
      <c r="F138" s="1119"/>
      <c r="G138" s="1119"/>
      <c r="H138" s="1119"/>
      <c r="I138" s="1119"/>
      <c r="J138" s="1119"/>
      <c r="K138" s="1119"/>
      <c r="L138" s="1120"/>
      <c r="M138" s="1120"/>
      <c r="N138" s="1120"/>
      <c r="O138" s="1120"/>
      <c r="P138" s="1120"/>
      <c r="Q138" s="1121"/>
      <c r="R138" s="1121"/>
      <c r="S138" s="1121"/>
      <c r="T138" s="1121"/>
      <c r="U138" s="1121"/>
      <c r="V138" s="1121"/>
      <c r="W138" s="1121"/>
    </row>
    <row r="139" spans="1:23" ht="8.25" customHeight="1" x14ac:dyDescent="0.2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</row>
    <row r="141" spans="1:23" x14ac:dyDescent="0.2">
      <c r="A141" s="992" t="s">
        <v>180</v>
      </c>
      <c r="B141" s="992"/>
      <c r="C141" s="992"/>
      <c r="D141" s="1003"/>
      <c r="E141" s="1003"/>
      <c r="F141" s="1003"/>
      <c r="G141" s="403"/>
      <c r="H141" s="403"/>
      <c r="I141" s="403"/>
      <c r="J141" s="403"/>
      <c r="K141" s="403"/>
      <c r="L141" s="403"/>
      <c r="M141" s="1003"/>
      <c r="N141" s="1003"/>
      <c r="O141" s="1003"/>
      <c r="P141" s="1003"/>
      <c r="Q141" s="1003"/>
      <c r="R141" s="1003"/>
      <c r="S141" s="1003"/>
      <c r="T141" s="1003"/>
    </row>
    <row r="142" spans="1:23" x14ac:dyDescent="0.2">
      <c r="A142" s="404"/>
      <c r="B142" s="404"/>
      <c r="C142" s="404"/>
      <c r="D142" s="1021" t="s">
        <v>181</v>
      </c>
      <c r="E142" s="1021"/>
      <c r="F142" s="1021"/>
      <c r="G142" s="404"/>
      <c r="H142" s="1002" t="s">
        <v>182</v>
      </c>
      <c r="I142" s="1002"/>
      <c r="J142" s="1002"/>
      <c r="K142" s="1002"/>
      <c r="L142" s="404"/>
      <c r="M142" s="1001" t="s">
        <v>183</v>
      </c>
      <c r="N142" s="1001"/>
      <c r="O142" s="1001"/>
      <c r="P142" s="1001"/>
      <c r="Q142" s="1001"/>
      <c r="R142" s="1001"/>
      <c r="S142" s="1001"/>
      <c r="T142" s="1001"/>
      <c r="U142" s="1001"/>
    </row>
  </sheetData>
  <sheetProtection selectLockedCells="1" selectUnlockedCells="1"/>
  <mergeCells count="504">
    <mergeCell ref="A141:C141"/>
    <mergeCell ref="D142:F142"/>
    <mergeCell ref="H142:K142"/>
    <mergeCell ref="M142:U142"/>
    <mergeCell ref="M141:T141"/>
    <mergeCell ref="D141:F141"/>
    <mergeCell ref="A7:W7"/>
    <mergeCell ref="A8:W8"/>
    <mergeCell ref="A9:W9"/>
    <mergeCell ref="A10:W10"/>
    <mergeCell ref="A11:W11"/>
    <mergeCell ref="A12:W12"/>
    <mergeCell ref="A13:B13"/>
    <mergeCell ref="C13:K13"/>
    <mergeCell ref="L13:P13"/>
    <mergeCell ref="Q13:W13"/>
    <mergeCell ref="A14:W14"/>
    <mergeCell ref="A15:B15"/>
    <mergeCell ref="C15:P15"/>
    <mergeCell ref="Q15:W15"/>
    <mergeCell ref="A16:W16"/>
    <mergeCell ref="A17:B17"/>
    <mergeCell ref="A18:W18"/>
    <mergeCell ref="A19:B19"/>
    <mergeCell ref="C19:K19"/>
    <mergeCell ref="L19:P19"/>
    <mergeCell ref="Q19:W19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A29:B29"/>
    <mergeCell ref="C29:K29"/>
    <mergeCell ref="L29:P29"/>
    <mergeCell ref="Q29:W29"/>
    <mergeCell ref="A30:B30"/>
    <mergeCell ref="C30:K30"/>
    <mergeCell ref="L30:P30"/>
    <mergeCell ref="Q30:W30"/>
    <mergeCell ref="A31:B31"/>
    <mergeCell ref="C31:K31"/>
    <mergeCell ref="L31:P31"/>
    <mergeCell ref="Q31:W31"/>
    <mergeCell ref="A32:B32"/>
    <mergeCell ref="C32:K32"/>
    <mergeCell ref="L32:P32"/>
    <mergeCell ref="Q32:W32"/>
    <mergeCell ref="A33:B33"/>
    <mergeCell ref="C33:K33"/>
    <mergeCell ref="L33:P33"/>
    <mergeCell ref="Q33:W33"/>
    <mergeCell ref="A34:B34"/>
    <mergeCell ref="C34:K34"/>
    <mergeCell ref="L34:P34"/>
    <mergeCell ref="Q34:W34"/>
    <mergeCell ref="A35:B35"/>
    <mergeCell ref="C35:K35"/>
    <mergeCell ref="L35:P35"/>
    <mergeCell ref="Q35:W35"/>
    <mergeCell ref="A36:B36"/>
    <mergeCell ref="C36:K36"/>
    <mergeCell ref="L36:P36"/>
    <mergeCell ref="Q36:W36"/>
    <mergeCell ref="A37:B37"/>
    <mergeCell ref="C37:K37"/>
    <mergeCell ref="L37:P37"/>
    <mergeCell ref="Q37:W37"/>
    <mergeCell ref="A38:B38"/>
    <mergeCell ref="C38:K38"/>
    <mergeCell ref="L38:P38"/>
    <mergeCell ref="Q38:W38"/>
    <mergeCell ref="A39:B39"/>
    <mergeCell ref="C39:K39"/>
    <mergeCell ref="L39:P39"/>
    <mergeCell ref="Q39:W39"/>
    <mergeCell ref="A40:B40"/>
    <mergeCell ref="C40:K40"/>
    <mergeCell ref="L40:P40"/>
    <mergeCell ref="Q40:W40"/>
    <mergeCell ref="A41:B41"/>
    <mergeCell ref="C41:K41"/>
    <mergeCell ref="L41:P41"/>
    <mergeCell ref="Q41:W41"/>
    <mergeCell ref="A42:B42"/>
    <mergeCell ref="C42:K42"/>
    <mergeCell ref="L42:P42"/>
    <mergeCell ref="Q42:W42"/>
    <mergeCell ref="A43:B43"/>
    <mergeCell ref="C43:K43"/>
    <mergeCell ref="L43:P43"/>
    <mergeCell ref="Q43:W43"/>
    <mergeCell ref="A44:B44"/>
    <mergeCell ref="C44:K44"/>
    <mergeCell ref="L44:P44"/>
    <mergeCell ref="Q44:W44"/>
    <mergeCell ref="A45:B45"/>
    <mergeCell ref="C45:K45"/>
    <mergeCell ref="L45:P45"/>
    <mergeCell ref="Q45:W45"/>
    <mergeCell ref="A46:B46"/>
    <mergeCell ref="C46:K46"/>
    <mergeCell ref="L46:P46"/>
    <mergeCell ref="Q46:W46"/>
    <mergeCell ref="A47:B47"/>
    <mergeCell ref="C47:K47"/>
    <mergeCell ref="L47:P47"/>
    <mergeCell ref="Q47:W47"/>
    <mergeCell ref="A48:B48"/>
    <mergeCell ref="C48:K48"/>
    <mergeCell ref="L48:P48"/>
    <mergeCell ref="Q48:W48"/>
    <mergeCell ref="A49:B49"/>
    <mergeCell ref="C49:K49"/>
    <mergeCell ref="L49:P49"/>
    <mergeCell ref="Q49:W49"/>
    <mergeCell ref="A50:B50"/>
    <mergeCell ref="C50:K50"/>
    <mergeCell ref="L50:P50"/>
    <mergeCell ref="Q50:W50"/>
    <mergeCell ref="A51:B51"/>
    <mergeCell ref="C51:K51"/>
    <mergeCell ref="L51:P51"/>
    <mergeCell ref="Q51:W51"/>
    <mergeCell ref="A52:B52"/>
    <mergeCell ref="C52:K52"/>
    <mergeCell ref="L52:P52"/>
    <mergeCell ref="Q52:W52"/>
    <mergeCell ref="A53:B53"/>
    <mergeCell ref="C53:K53"/>
    <mergeCell ref="L53:P53"/>
    <mergeCell ref="Q53:W53"/>
    <mergeCell ref="A54:B54"/>
    <mergeCell ref="C54:K54"/>
    <mergeCell ref="L54:P54"/>
    <mergeCell ref="Q54:W54"/>
    <mergeCell ref="A55:B55"/>
    <mergeCell ref="C55:K55"/>
    <mergeCell ref="L55:P55"/>
    <mergeCell ref="Q55:W55"/>
    <mergeCell ref="A56:B56"/>
    <mergeCell ref="C56:K56"/>
    <mergeCell ref="L56:P56"/>
    <mergeCell ref="Q56:W56"/>
    <mergeCell ref="A57:B57"/>
    <mergeCell ref="C57:K57"/>
    <mergeCell ref="L57:P57"/>
    <mergeCell ref="Q57:W57"/>
    <mergeCell ref="A58:B58"/>
    <mergeCell ref="C58:K58"/>
    <mergeCell ref="L58:P58"/>
    <mergeCell ref="Q58:W58"/>
    <mergeCell ref="A59:B59"/>
    <mergeCell ref="C59:K59"/>
    <mergeCell ref="L59:P59"/>
    <mergeCell ref="Q59:W59"/>
    <mergeCell ref="A60:B60"/>
    <mergeCell ref="C60:K60"/>
    <mergeCell ref="L60:P60"/>
    <mergeCell ref="Q60:W60"/>
    <mergeCell ref="A61:B61"/>
    <mergeCell ref="C61:K61"/>
    <mergeCell ref="L61:P61"/>
    <mergeCell ref="Q61:W61"/>
    <mergeCell ref="A62:B62"/>
    <mergeCell ref="C62:K62"/>
    <mergeCell ref="L62:P62"/>
    <mergeCell ref="Q62:W62"/>
    <mergeCell ref="A63:B63"/>
    <mergeCell ref="C63:K63"/>
    <mergeCell ref="L63:P63"/>
    <mergeCell ref="Q63:W63"/>
    <mergeCell ref="A64:B64"/>
    <mergeCell ref="C64:K64"/>
    <mergeCell ref="L64:P64"/>
    <mergeCell ref="Q64:W64"/>
    <mergeCell ref="A65:B65"/>
    <mergeCell ref="C65:K65"/>
    <mergeCell ref="L65:P65"/>
    <mergeCell ref="Q65:W65"/>
    <mergeCell ref="A66:B66"/>
    <mergeCell ref="C66:K66"/>
    <mergeCell ref="L66:P66"/>
    <mergeCell ref="Q66:W66"/>
    <mergeCell ref="A67:B67"/>
    <mergeCell ref="C67:K67"/>
    <mergeCell ref="L67:P67"/>
    <mergeCell ref="Q67:W67"/>
    <mergeCell ref="A68:B68"/>
    <mergeCell ref="C68:K68"/>
    <mergeCell ref="L68:P68"/>
    <mergeCell ref="Q68:W68"/>
    <mergeCell ref="A69:B69"/>
    <mergeCell ref="C69:K69"/>
    <mergeCell ref="L69:P69"/>
    <mergeCell ref="Q69:W69"/>
    <mergeCell ref="A70:B70"/>
    <mergeCell ref="C70:K70"/>
    <mergeCell ref="L70:P70"/>
    <mergeCell ref="Q70:W70"/>
    <mergeCell ref="A71:B71"/>
    <mergeCell ref="C71:K71"/>
    <mergeCell ref="L71:P71"/>
    <mergeCell ref="Q71:W71"/>
    <mergeCell ref="A72:B72"/>
    <mergeCell ref="C72:K72"/>
    <mergeCell ref="L72:P72"/>
    <mergeCell ref="Q72:W72"/>
    <mergeCell ref="A73:B73"/>
    <mergeCell ref="C73:K73"/>
    <mergeCell ref="L73:P73"/>
    <mergeCell ref="Q73:W73"/>
    <mergeCell ref="A74:B74"/>
    <mergeCell ref="C74:K74"/>
    <mergeCell ref="L74:P74"/>
    <mergeCell ref="Q74:W74"/>
    <mergeCell ref="A75:B75"/>
    <mergeCell ref="C75:K75"/>
    <mergeCell ref="L75:P75"/>
    <mergeCell ref="Q75:W75"/>
    <mergeCell ref="A76:B76"/>
    <mergeCell ref="C76:K76"/>
    <mergeCell ref="L76:P76"/>
    <mergeCell ref="Q76:W76"/>
    <mergeCell ref="A77:B77"/>
    <mergeCell ref="C77:K77"/>
    <mergeCell ref="L77:P77"/>
    <mergeCell ref="Q77:W77"/>
    <mergeCell ref="A78:B78"/>
    <mergeCell ref="C78:K78"/>
    <mergeCell ref="L78:P78"/>
    <mergeCell ref="Q78:W78"/>
    <mergeCell ref="A79:B79"/>
    <mergeCell ref="C79:K79"/>
    <mergeCell ref="L79:P79"/>
    <mergeCell ref="Q79:W79"/>
    <mergeCell ref="A80:B80"/>
    <mergeCell ref="C80:K80"/>
    <mergeCell ref="L80:P80"/>
    <mergeCell ref="Q80:W80"/>
    <mergeCell ref="A81:B81"/>
    <mergeCell ref="C81:K81"/>
    <mergeCell ref="L81:P81"/>
    <mergeCell ref="Q81:W81"/>
    <mergeCell ref="A82:B82"/>
    <mergeCell ref="C82:K82"/>
    <mergeCell ref="L82:P82"/>
    <mergeCell ref="Q82:W82"/>
    <mergeCell ref="A83:B83"/>
    <mergeCell ref="C83:K83"/>
    <mergeCell ref="L83:P83"/>
    <mergeCell ref="Q83:W83"/>
    <mergeCell ref="A84:B84"/>
    <mergeCell ref="C84:K84"/>
    <mergeCell ref="L84:P84"/>
    <mergeCell ref="Q84:W84"/>
    <mergeCell ref="A85:B85"/>
    <mergeCell ref="C85:K85"/>
    <mergeCell ref="L85:P85"/>
    <mergeCell ref="Q85:W85"/>
    <mergeCell ref="A86:B86"/>
    <mergeCell ref="C86:K86"/>
    <mergeCell ref="L86:P86"/>
    <mergeCell ref="Q86:W86"/>
    <mergeCell ref="A87:B87"/>
    <mergeCell ref="C87:K87"/>
    <mergeCell ref="L87:P87"/>
    <mergeCell ref="Q87:W87"/>
    <mergeCell ref="A88:B88"/>
    <mergeCell ref="C88:K88"/>
    <mergeCell ref="L88:P88"/>
    <mergeCell ref="Q88:W88"/>
    <mergeCell ref="A89:B89"/>
    <mergeCell ref="C89:K89"/>
    <mergeCell ref="L89:P89"/>
    <mergeCell ref="Q89:W89"/>
    <mergeCell ref="A90:B90"/>
    <mergeCell ref="C90:K90"/>
    <mergeCell ref="L90:P90"/>
    <mergeCell ref="Q90:W90"/>
    <mergeCell ref="A91:B91"/>
    <mergeCell ref="C91:K91"/>
    <mergeCell ref="L91:P91"/>
    <mergeCell ref="Q91:W91"/>
    <mergeCell ref="A92:B92"/>
    <mergeCell ref="C92:K92"/>
    <mergeCell ref="L92:P92"/>
    <mergeCell ref="Q92:W92"/>
    <mergeCell ref="A93:B93"/>
    <mergeCell ref="C93:K93"/>
    <mergeCell ref="L93:P93"/>
    <mergeCell ref="Q93:W93"/>
    <mergeCell ref="A94:B94"/>
    <mergeCell ref="C94:K94"/>
    <mergeCell ref="L94:P94"/>
    <mergeCell ref="Q94:W94"/>
    <mergeCell ref="A95:B95"/>
    <mergeCell ref="C95:K95"/>
    <mergeCell ref="L95:P95"/>
    <mergeCell ref="Q95:W95"/>
    <mergeCell ref="A96:B96"/>
    <mergeCell ref="C96:K96"/>
    <mergeCell ref="L96:P96"/>
    <mergeCell ref="Q96:W96"/>
    <mergeCell ref="A97:B97"/>
    <mergeCell ref="C97:K97"/>
    <mergeCell ref="L97:P97"/>
    <mergeCell ref="Q97:W97"/>
    <mergeCell ref="A98:B98"/>
    <mergeCell ref="C98:K98"/>
    <mergeCell ref="L98:P98"/>
    <mergeCell ref="Q98:W98"/>
    <mergeCell ref="A99:B99"/>
    <mergeCell ref="C99:K99"/>
    <mergeCell ref="L99:P99"/>
    <mergeCell ref="Q99:W99"/>
    <mergeCell ref="A100:B100"/>
    <mergeCell ref="C100:K100"/>
    <mergeCell ref="L100:P100"/>
    <mergeCell ref="Q100:W100"/>
    <mergeCell ref="A101:B101"/>
    <mergeCell ref="C101:K101"/>
    <mergeCell ref="L101:P101"/>
    <mergeCell ref="Q101:W101"/>
    <mergeCell ref="A102:B102"/>
    <mergeCell ref="C102:K102"/>
    <mergeCell ref="L102:P102"/>
    <mergeCell ref="Q102:W102"/>
    <mergeCell ref="A103:B103"/>
    <mergeCell ref="C103:K103"/>
    <mergeCell ref="L103:P103"/>
    <mergeCell ref="Q103:W103"/>
    <mergeCell ref="A104:B104"/>
    <mergeCell ref="C104:K104"/>
    <mergeCell ref="L104:P104"/>
    <mergeCell ref="Q104:W104"/>
    <mergeCell ref="A105:B105"/>
    <mergeCell ref="C105:K105"/>
    <mergeCell ref="L105:P105"/>
    <mergeCell ref="Q105:W105"/>
    <mergeCell ref="A106:B106"/>
    <mergeCell ref="C106:K106"/>
    <mergeCell ref="L106:P106"/>
    <mergeCell ref="Q106:W106"/>
    <mergeCell ref="A107:B107"/>
    <mergeCell ref="C107:K107"/>
    <mergeCell ref="L107:P107"/>
    <mergeCell ref="Q107:W107"/>
    <mergeCell ref="A108:B108"/>
    <mergeCell ref="C108:K108"/>
    <mergeCell ref="L108:P108"/>
    <mergeCell ref="Q108:W108"/>
    <mergeCell ref="A109:B109"/>
    <mergeCell ref="C109:K109"/>
    <mergeCell ref="L109:P109"/>
    <mergeCell ref="Q109:W109"/>
    <mergeCell ref="A110:B110"/>
    <mergeCell ref="C110:K110"/>
    <mergeCell ref="L110:P110"/>
    <mergeCell ref="Q110:W110"/>
    <mergeCell ref="A111:B111"/>
    <mergeCell ref="C111:K111"/>
    <mergeCell ref="L111:P111"/>
    <mergeCell ref="Q111:W111"/>
    <mergeCell ref="A112:B112"/>
    <mergeCell ref="C112:K112"/>
    <mergeCell ref="L112:P112"/>
    <mergeCell ref="Q112:W112"/>
    <mergeCell ref="A113:B113"/>
    <mergeCell ref="C113:K113"/>
    <mergeCell ref="L113:P113"/>
    <mergeCell ref="Q113:W113"/>
    <mergeCell ref="A114:B114"/>
    <mergeCell ref="C114:K114"/>
    <mergeCell ref="L114:P114"/>
    <mergeCell ref="Q114:W114"/>
    <mergeCell ref="A115:B115"/>
    <mergeCell ref="C115:K115"/>
    <mergeCell ref="L115:P115"/>
    <mergeCell ref="Q115:W115"/>
    <mergeCell ref="A116:B116"/>
    <mergeCell ref="C116:K116"/>
    <mergeCell ref="L116:P116"/>
    <mergeCell ref="Q116:W116"/>
    <mergeCell ref="A117:B117"/>
    <mergeCell ref="C117:K117"/>
    <mergeCell ref="L117:P117"/>
    <mergeCell ref="Q117:W117"/>
    <mergeCell ref="A118:B118"/>
    <mergeCell ref="C118:K118"/>
    <mergeCell ref="L118:P118"/>
    <mergeCell ref="Q118:W118"/>
    <mergeCell ref="A119:B119"/>
    <mergeCell ref="C119:K119"/>
    <mergeCell ref="L119:P119"/>
    <mergeCell ref="Q119:W119"/>
    <mergeCell ref="A120:B120"/>
    <mergeCell ref="C120:K120"/>
    <mergeCell ref="L120:P120"/>
    <mergeCell ref="Q120:W120"/>
    <mergeCell ref="A121:B121"/>
    <mergeCell ref="C121:K121"/>
    <mergeCell ref="L121:P121"/>
    <mergeCell ref="Q121:W121"/>
    <mergeCell ref="A122:B122"/>
    <mergeCell ref="C122:K122"/>
    <mergeCell ref="L122:P122"/>
    <mergeCell ref="Q122:W122"/>
    <mergeCell ref="A123:B123"/>
    <mergeCell ref="C123:K123"/>
    <mergeCell ref="L123:P123"/>
    <mergeCell ref="Q123:W123"/>
    <mergeCell ref="A124:B124"/>
    <mergeCell ref="C124:K124"/>
    <mergeCell ref="L124:P124"/>
    <mergeCell ref="Q124:W124"/>
    <mergeCell ref="A125:B125"/>
    <mergeCell ref="C125:K125"/>
    <mergeCell ref="L125:P125"/>
    <mergeCell ref="Q125:W125"/>
    <mergeCell ref="A126:B126"/>
    <mergeCell ref="C126:K126"/>
    <mergeCell ref="L126:P126"/>
    <mergeCell ref="Q126:W126"/>
    <mergeCell ref="A127:B127"/>
    <mergeCell ref="C127:K127"/>
    <mergeCell ref="L127:P127"/>
    <mergeCell ref="Q127:W127"/>
    <mergeCell ref="A128:B128"/>
    <mergeCell ref="C128:K128"/>
    <mergeCell ref="L128:P128"/>
    <mergeCell ref="Q128:W128"/>
    <mergeCell ref="Q134:W134"/>
    <mergeCell ref="A135:B135"/>
    <mergeCell ref="C135:K135"/>
    <mergeCell ref="L135:P135"/>
    <mergeCell ref="Q135:W135"/>
    <mergeCell ref="A129:B129"/>
    <mergeCell ref="C129:K129"/>
    <mergeCell ref="L129:P129"/>
    <mergeCell ref="Q129:W129"/>
    <mergeCell ref="A130:B130"/>
    <mergeCell ref="C130:K130"/>
    <mergeCell ref="L130:P130"/>
    <mergeCell ref="Q130:W130"/>
    <mergeCell ref="A131:B131"/>
    <mergeCell ref="C131:K131"/>
    <mergeCell ref="L131:P131"/>
    <mergeCell ref="Q131:W131"/>
    <mergeCell ref="C17:W17"/>
    <mergeCell ref="A138:B138"/>
    <mergeCell ref="C138:K138"/>
    <mergeCell ref="L138:P138"/>
    <mergeCell ref="Q138:W138"/>
    <mergeCell ref="A136:B136"/>
    <mergeCell ref="C136:K136"/>
    <mergeCell ref="L136:P136"/>
    <mergeCell ref="Q136:W136"/>
    <mergeCell ref="A137:B137"/>
    <mergeCell ref="C137:K137"/>
    <mergeCell ref="A132:B132"/>
    <mergeCell ref="C132:K132"/>
    <mergeCell ref="L132:P132"/>
    <mergeCell ref="Q132:W132"/>
    <mergeCell ref="A133:B133"/>
    <mergeCell ref="C133:K133"/>
    <mergeCell ref="L133:P133"/>
    <mergeCell ref="Q133:W133"/>
    <mergeCell ref="L137:P137"/>
    <mergeCell ref="Q137:W137"/>
    <mergeCell ref="A134:B134"/>
    <mergeCell ref="C134:K134"/>
    <mergeCell ref="L134:P134"/>
  </mergeCells>
  <pageMargins left="0.51181102362204722" right="0.51181102362204722" top="0.35433070866141736" bottom="0.35433070866141736" header="0.31496062992125984" footer="0.31496062992125984"/>
  <pageSetup paperSize="9" scale="94" firstPageNumber="0" fitToHeight="2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W42"/>
  <sheetViews>
    <sheetView topLeftCell="A3" zoomScale="88" zoomScaleNormal="88" workbookViewId="0">
      <selection activeCell="Q19" sqref="Q19:W21"/>
    </sheetView>
  </sheetViews>
  <sheetFormatPr defaultColWidth="8.85546875" defaultRowHeight="12" x14ac:dyDescent="0.2"/>
  <cols>
    <col min="1" max="2" width="3.7109375" style="5" customWidth="1"/>
    <col min="3" max="3" width="5.5703125" style="5" customWidth="1"/>
    <col min="4" max="4" width="2.7109375" style="5" customWidth="1"/>
    <col min="5" max="5" width="8.140625" style="5" customWidth="1"/>
    <col min="6" max="6" width="2.42578125" style="5" customWidth="1"/>
    <col min="7" max="8" width="2.7109375" style="5" customWidth="1"/>
    <col min="9" max="9" width="2.85546875" style="5" customWidth="1"/>
    <col min="10" max="10" width="6" style="5" customWidth="1"/>
    <col min="11" max="11" width="4.5703125" style="5" customWidth="1"/>
    <col min="12" max="12" width="2.28515625" style="5" customWidth="1"/>
    <col min="13" max="13" width="3" style="5" customWidth="1"/>
    <col min="14" max="14" width="2.85546875" style="5" customWidth="1"/>
    <col min="15" max="15" width="5.140625" style="5" customWidth="1"/>
    <col min="16" max="16" width="6.140625" style="5" customWidth="1"/>
    <col min="17" max="17" width="2.42578125" style="5" customWidth="1"/>
    <col min="18" max="18" width="2.7109375" style="5" customWidth="1"/>
    <col min="19" max="19" width="2.28515625" style="5" customWidth="1"/>
    <col min="20" max="20" width="1.7109375" style="5" customWidth="1"/>
    <col min="21" max="21" width="5.28515625" style="5" customWidth="1"/>
    <col min="22" max="22" width="2.28515625" style="5" customWidth="1"/>
    <col min="23" max="23" width="2.85546875" style="5" customWidth="1"/>
    <col min="24" max="16384" width="8.85546875" style="5"/>
  </cols>
  <sheetData>
    <row r="7" spans="1:23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</row>
    <row r="8" spans="1:23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 t="s">
        <v>2150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x14ac:dyDescent="0.2">
      <c r="A10" s="993">
        <f>Декларация!G9</f>
        <v>0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</row>
    <row r="11" spans="1:23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</row>
    <row r="12" spans="1:23" ht="15" customHeight="1" x14ac:dyDescent="0.2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</row>
    <row r="13" spans="1:23" ht="29.45" customHeight="1" x14ac:dyDescent="0.2">
      <c r="A13" s="1122" t="s">
        <v>233</v>
      </c>
      <c r="B13" s="1122"/>
      <c r="C13" s="1123" t="s">
        <v>395</v>
      </c>
      <c r="D13" s="1123"/>
      <c r="E13" s="1123"/>
      <c r="F13" s="1123"/>
      <c r="G13" s="1123"/>
      <c r="H13" s="1123"/>
      <c r="I13" s="1123"/>
      <c r="J13" s="1123"/>
      <c r="K13" s="1123"/>
      <c r="L13" s="1124" t="s">
        <v>396</v>
      </c>
      <c r="M13" s="1124"/>
      <c r="N13" s="1124"/>
      <c r="O13" s="1124"/>
      <c r="P13" s="1124"/>
      <c r="Q13" s="1123" t="s">
        <v>329</v>
      </c>
      <c r="R13" s="1123"/>
      <c r="S13" s="1123"/>
      <c r="T13" s="1123"/>
      <c r="U13" s="1123"/>
      <c r="V13" s="1123"/>
      <c r="W13" s="1125"/>
    </row>
    <row r="14" spans="1:23" ht="8.25" customHeight="1" x14ac:dyDescent="0.2">
      <c r="A14" s="1128"/>
      <c r="B14" s="1128"/>
      <c r="C14" s="1128"/>
      <c r="D14" s="1128"/>
      <c r="E14" s="1128"/>
      <c r="F14" s="1128"/>
      <c r="G14" s="1128"/>
      <c r="H14" s="1128"/>
      <c r="I14" s="1128"/>
      <c r="J14" s="1128"/>
      <c r="K14" s="1128"/>
      <c r="L14" s="1128"/>
      <c r="M14" s="1128"/>
      <c r="N14" s="1128"/>
      <c r="O14" s="1128"/>
      <c r="P14" s="1128"/>
      <c r="Q14" s="1128"/>
      <c r="R14" s="1128"/>
      <c r="S14" s="1128"/>
      <c r="T14" s="1128"/>
      <c r="U14" s="1128"/>
      <c r="V14" s="1128"/>
      <c r="W14" s="1128"/>
    </row>
    <row r="15" spans="1:23" s="150" customForma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1129">
        <f>SUM(Q19:W37)</f>
        <v>0</v>
      </c>
      <c r="R15" s="1129"/>
      <c r="S15" s="1129"/>
      <c r="T15" s="1129"/>
      <c r="U15" s="1129"/>
      <c r="V15" s="1129"/>
      <c r="W15" s="1126"/>
    </row>
    <row r="16" spans="1:23" ht="8.25" customHeight="1" x14ac:dyDescent="0.2">
      <c r="A16" s="1099"/>
      <c r="B16" s="1099"/>
      <c r="C16" s="1099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099"/>
      <c r="P16" s="1099"/>
      <c r="Q16" s="1099"/>
      <c r="R16" s="1099"/>
      <c r="S16" s="1099"/>
      <c r="T16" s="1099"/>
      <c r="U16" s="1099"/>
      <c r="V16" s="1099"/>
      <c r="W16" s="1117"/>
    </row>
    <row r="17" spans="1:23" x14ac:dyDescent="0.2">
      <c r="A17" s="1117"/>
      <c r="B17" s="1117"/>
      <c r="C17" s="1099" t="s">
        <v>331</v>
      </c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00"/>
      <c r="S17" s="1100"/>
      <c r="T17" s="1100"/>
      <c r="U17" s="1100"/>
      <c r="V17" s="1100"/>
      <c r="W17" s="1101"/>
    </row>
    <row r="18" spans="1:23" ht="8.25" customHeight="1" x14ac:dyDescent="0.2">
      <c r="A18" s="1099"/>
      <c r="B18" s="1099"/>
      <c r="C18" s="1099"/>
      <c r="D18" s="1099"/>
      <c r="E18" s="1099"/>
      <c r="F18" s="1099"/>
      <c r="G18" s="1099"/>
      <c r="H18" s="1099"/>
      <c r="I18" s="1099"/>
      <c r="J18" s="1099"/>
      <c r="K18" s="1099"/>
      <c r="L18" s="1099"/>
      <c r="M18" s="1099"/>
      <c r="N18" s="1099"/>
      <c r="O18" s="1099"/>
      <c r="P18" s="1099"/>
      <c r="Q18" s="1099"/>
      <c r="R18" s="1099"/>
      <c r="S18" s="1099"/>
      <c r="T18" s="1099"/>
      <c r="U18" s="1099"/>
      <c r="V18" s="1099"/>
      <c r="W18" s="1117"/>
    </row>
    <row r="19" spans="1:23" x14ac:dyDescent="0.2">
      <c r="A19" s="1117">
        <v>1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7"/>
      <c r="R19" s="1127"/>
      <c r="S19" s="1127"/>
      <c r="T19" s="1127"/>
      <c r="U19" s="1127"/>
      <c r="V19" s="1127"/>
      <c r="W19" s="1121"/>
    </row>
    <row r="20" spans="1:23" x14ac:dyDescent="0.2">
      <c r="A20" s="1117">
        <v>2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7"/>
      <c r="R20" s="1127"/>
      <c r="S20" s="1127"/>
      <c r="T20" s="1127"/>
      <c r="U20" s="1127"/>
      <c r="V20" s="1127"/>
      <c r="W20" s="1121"/>
    </row>
    <row r="21" spans="1:23" x14ac:dyDescent="0.2">
      <c r="A21" s="1117">
        <v>3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7"/>
      <c r="R21" s="1127"/>
      <c r="S21" s="1127"/>
      <c r="T21" s="1127"/>
      <c r="U21" s="1127"/>
      <c r="V21" s="1127"/>
      <c r="W21" s="1121"/>
    </row>
    <row r="22" spans="1:23" x14ac:dyDescent="0.2">
      <c r="A22" s="1117">
        <v>4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7"/>
      <c r="R22" s="1127"/>
      <c r="S22" s="1127"/>
      <c r="T22" s="1127"/>
      <c r="U22" s="1127"/>
      <c r="V22" s="1127"/>
      <c r="W22" s="1121"/>
    </row>
    <row r="23" spans="1:23" x14ac:dyDescent="0.2">
      <c r="A23" s="1117">
        <v>5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7"/>
      <c r="R23" s="1127"/>
      <c r="S23" s="1127"/>
      <c r="T23" s="1127"/>
      <c r="U23" s="1127"/>
      <c r="V23" s="1127"/>
      <c r="W23" s="1121"/>
    </row>
    <row r="24" spans="1:23" x14ac:dyDescent="0.2">
      <c r="A24" s="1117">
        <v>6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7"/>
      <c r="R24" s="1127"/>
      <c r="S24" s="1127"/>
      <c r="T24" s="1127"/>
      <c r="U24" s="1127"/>
      <c r="V24" s="1127"/>
      <c r="W24" s="1121"/>
    </row>
    <row r="25" spans="1:23" x14ac:dyDescent="0.2">
      <c r="A25" s="1117">
        <v>7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7"/>
      <c r="R25" s="1127"/>
      <c r="S25" s="1127"/>
      <c r="T25" s="1127"/>
      <c r="U25" s="1127"/>
      <c r="V25" s="1127"/>
      <c r="W25" s="1121"/>
    </row>
    <row r="26" spans="1:23" x14ac:dyDescent="0.2">
      <c r="A26" s="1117">
        <v>8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7"/>
      <c r="R26" s="1127"/>
      <c r="S26" s="1127"/>
      <c r="T26" s="1127"/>
      <c r="U26" s="1127"/>
      <c r="V26" s="1127"/>
      <c r="W26" s="1121"/>
    </row>
    <row r="27" spans="1:23" x14ac:dyDescent="0.2">
      <c r="A27" s="1117">
        <v>9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7"/>
      <c r="R27" s="1127"/>
      <c r="S27" s="1127"/>
      <c r="T27" s="1127"/>
      <c r="U27" s="1127"/>
      <c r="V27" s="1127"/>
      <c r="W27" s="1121"/>
    </row>
    <row r="28" spans="1:23" x14ac:dyDescent="0.2">
      <c r="A28" s="1117">
        <v>10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7"/>
      <c r="R28" s="1127"/>
      <c r="S28" s="1127"/>
      <c r="T28" s="1127"/>
      <c r="U28" s="1127"/>
      <c r="V28" s="1127"/>
      <c r="W28" s="1121"/>
    </row>
    <row r="29" spans="1:23" x14ac:dyDescent="0.2">
      <c r="A29" s="1117">
        <v>11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7"/>
      <c r="R29" s="1127"/>
      <c r="S29" s="1127"/>
      <c r="T29" s="1127"/>
      <c r="U29" s="1127"/>
      <c r="V29" s="1127"/>
      <c r="W29" s="1121"/>
    </row>
    <row r="30" spans="1:23" x14ac:dyDescent="0.2">
      <c r="A30" s="1117">
        <v>12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7"/>
      <c r="R30" s="1127"/>
      <c r="S30" s="1127"/>
      <c r="T30" s="1127"/>
      <c r="U30" s="1127"/>
      <c r="V30" s="1127"/>
      <c r="W30" s="1121"/>
    </row>
    <row r="31" spans="1:23" x14ac:dyDescent="0.2">
      <c r="A31" s="1117">
        <v>13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7"/>
      <c r="R31" s="1127"/>
      <c r="S31" s="1127"/>
      <c r="T31" s="1127"/>
      <c r="U31" s="1127"/>
      <c r="V31" s="1127"/>
      <c r="W31" s="1121"/>
    </row>
    <row r="32" spans="1:23" x14ac:dyDescent="0.2">
      <c r="A32" s="1117">
        <v>14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7"/>
      <c r="R32" s="1127"/>
      <c r="S32" s="1127"/>
      <c r="T32" s="1127"/>
      <c r="U32" s="1127"/>
      <c r="V32" s="1127"/>
      <c r="W32" s="1121"/>
    </row>
    <row r="33" spans="1:23" x14ac:dyDescent="0.2">
      <c r="A33" s="1117">
        <v>15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7"/>
      <c r="R33" s="1127"/>
      <c r="S33" s="1127"/>
      <c r="T33" s="1127"/>
      <c r="U33" s="1127"/>
      <c r="V33" s="1127"/>
      <c r="W33" s="1121"/>
    </row>
    <row r="34" spans="1:23" x14ac:dyDescent="0.2">
      <c r="A34" s="1117">
        <v>16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7"/>
      <c r="R34" s="1127"/>
      <c r="S34" s="1127"/>
      <c r="T34" s="1127"/>
      <c r="U34" s="1127"/>
      <c r="V34" s="1127"/>
      <c r="W34" s="1121"/>
    </row>
    <row r="35" spans="1:23" x14ac:dyDescent="0.2">
      <c r="A35" s="1117">
        <v>17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7"/>
      <c r="R35" s="1127"/>
      <c r="S35" s="1127"/>
      <c r="T35" s="1127"/>
      <c r="U35" s="1127"/>
      <c r="V35" s="1127"/>
      <c r="W35" s="1121"/>
    </row>
    <row r="36" spans="1:23" x14ac:dyDescent="0.2">
      <c r="A36" s="1117">
        <v>18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7"/>
      <c r="R36" s="1127"/>
      <c r="S36" s="1127"/>
      <c r="T36" s="1127"/>
      <c r="U36" s="1127"/>
      <c r="V36" s="1127"/>
      <c r="W36" s="1121"/>
    </row>
    <row r="37" spans="1:23" x14ac:dyDescent="0.2">
      <c r="A37" s="1117">
        <v>19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7"/>
      <c r="R37" s="1127"/>
      <c r="S37" s="1127"/>
      <c r="T37" s="1127"/>
      <c r="U37" s="1127"/>
      <c r="V37" s="1127"/>
      <c r="W37" s="1121"/>
    </row>
    <row r="38" spans="1:23" ht="8.25" customHeight="1" x14ac:dyDescent="0.2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41" spans="1:23" x14ac:dyDescent="0.2">
      <c r="A41" s="992" t="s">
        <v>180</v>
      </c>
      <c r="B41" s="992"/>
      <c r="C41" s="992"/>
      <c r="D41" s="1003"/>
      <c r="E41" s="1003"/>
      <c r="F41" s="1003"/>
      <c r="G41" s="403"/>
      <c r="H41" s="403"/>
      <c r="I41" s="403"/>
      <c r="J41" s="403"/>
      <c r="K41" s="403"/>
      <c r="L41" s="403"/>
      <c r="M41" s="1003"/>
      <c r="N41" s="1003"/>
      <c r="O41" s="1003"/>
      <c r="P41" s="1003"/>
      <c r="Q41" s="1003"/>
      <c r="R41" s="1003"/>
      <c r="S41" s="1003"/>
      <c r="T41" s="1003"/>
      <c r="U41" s="406"/>
    </row>
    <row r="42" spans="1:23" x14ac:dyDescent="0.2">
      <c r="A42" s="404"/>
      <c r="B42" s="404"/>
      <c r="C42" s="404"/>
      <c r="D42" s="1021" t="s">
        <v>181</v>
      </c>
      <c r="E42" s="1021"/>
      <c r="F42" s="1021"/>
      <c r="G42" s="404"/>
      <c r="H42" s="1002" t="s">
        <v>182</v>
      </c>
      <c r="I42" s="1002"/>
      <c r="J42" s="1002"/>
      <c r="K42" s="1002"/>
      <c r="L42" s="404"/>
      <c r="M42" s="1001" t="s">
        <v>183</v>
      </c>
      <c r="N42" s="1001"/>
      <c r="O42" s="1001"/>
      <c r="P42" s="1001"/>
      <c r="Q42" s="1001"/>
      <c r="R42" s="1001"/>
      <c r="S42" s="1001"/>
      <c r="T42" s="1001"/>
      <c r="U42" s="1001"/>
    </row>
  </sheetData>
  <sheetProtection selectLockedCells="1" selectUnlockedCells="1"/>
  <mergeCells count="100">
    <mergeCell ref="A17:B17"/>
    <mergeCell ref="A18:W18"/>
    <mergeCell ref="A19:B19"/>
    <mergeCell ref="C19:K19"/>
    <mergeCell ref="L19:P19"/>
    <mergeCell ref="Q19:W19"/>
    <mergeCell ref="A14:W14"/>
    <mergeCell ref="A15:B15"/>
    <mergeCell ref="C15:P15"/>
    <mergeCell ref="Q15:W15"/>
    <mergeCell ref="A16:W16"/>
    <mergeCell ref="A12:W12"/>
    <mergeCell ref="A13:B13"/>
    <mergeCell ref="C13:K13"/>
    <mergeCell ref="L13:P13"/>
    <mergeCell ref="Q13:W13"/>
    <mergeCell ref="A7:W7"/>
    <mergeCell ref="A8:W8"/>
    <mergeCell ref="A9:W9"/>
    <mergeCell ref="A10:W10"/>
    <mergeCell ref="A11:W11"/>
    <mergeCell ref="A21:B21"/>
    <mergeCell ref="C21:K21"/>
    <mergeCell ref="L21:P21"/>
    <mergeCell ref="Q21:W21"/>
    <mergeCell ref="H42:K42"/>
    <mergeCell ref="M42:U42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A20:B20"/>
    <mergeCell ref="C20:K20"/>
    <mergeCell ref="L20:P20"/>
    <mergeCell ref="Q20:W20"/>
    <mergeCell ref="A27:B27"/>
    <mergeCell ref="C27:K27"/>
    <mergeCell ref="L27:P27"/>
    <mergeCell ref="Q27:W27"/>
    <mergeCell ref="A22:B22"/>
    <mergeCell ref="C22:K22"/>
    <mergeCell ref="L22:P22"/>
    <mergeCell ref="Q22:W22"/>
    <mergeCell ref="A23:B23"/>
    <mergeCell ref="C23:K23"/>
    <mergeCell ref="L23:P23"/>
    <mergeCell ref="Q23:W23"/>
    <mergeCell ref="A33:B33"/>
    <mergeCell ref="C33:K33"/>
    <mergeCell ref="L33:P33"/>
    <mergeCell ref="Q33:W33"/>
    <mergeCell ref="A28:B28"/>
    <mergeCell ref="C28:K28"/>
    <mergeCell ref="L28:P28"/>
    <mergeCell ref="Q28:W28"/>
    <mergeCell ref="A29:B29"/>
    <mergeCell ref="C29:K29"/>
    <mergeCell ref="L29:P29"/>
    <mergeCell ref="Q29:W29"/>
    <mergeCell ref="A30:B30"/>
    <mergeCell ref="C30:K30"/>
    <mergeCell ref="C31:K31"/>
    <mergeCell ref="L31:P31"/>
    <mergeCell ref="Q31:W31"/>
    <mergeCell ref="L26:P26"/>
    <mergeCell ref="Q26:W26"/>
    <mergeCell ref="A35:B35"/>
    <mergeCell ref="C35:K35"/>
    <mergeCell ref="L35:P35"/>
    <mergeCell ref="Q35:W35"/>
    <mergeCell ref="C17:W17"/>
    <mergeCell ref="A34:B34"/>
    <mergeCell ref="C34:K34"/>
    <mergeCell ref="L34:P34"/>
    <mergeCell ref="A32:B32"/>
    <mergeCell ref="C32:K32"/>
    <mergeCell ref="L32:P32"/>
    <mergeCell ref="Q32:W32"/>
    <mergeCell ref="Q34:W34"/>
    <mergeCell ref="L30:P30"/>
    <mergeCell ref="Q30:W30"/>
    <mergeCell ref="A31:B31"/>
    <mergeCell ref="A41:C41"/>
    <mergeCell ref="D41:F41"/>
    <mergeCell ref="M41:T41"/>
    <mergeCell ref="D42:F42"/>
    <mergeCell ref="A36:B36"/>
    <mergeCell ref="C36:K36"/>
    <mergeCell ref="L36:P36"/>
    <mergeCell ref="Q36:W36"/>
    <mergeCell ref="A37:B37"/>
    <mergeCell ref="C37:K37"/>
    <mergeCell ref="L37:P37"/>
    <mergeCell ref="Q37:W37"/>
  </mergeCells>
  <pageMargins left="0.75" right="0.19027777777777777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W42"/>
  <sheetViews>
    <sheetView zoomScale="88" zoomScaleNormal="88" workbookViewId="0">
      <selection activeCell="Q18" sqref="Q18:W18"/>
    </sheetView>
  </sheetViews>
  <sheetFormatPr defaultColWidth="8.85546875" defaultRowHeight="12" x14ac:dyDescent="0.2"/>
  <cols>
    <col min="1" max="2" width="2.7109375" style="5" customWidth="1"/>
    <col min="3" max="3" width="8.7109375" style="5" customWidth="1"/>
    <col min="4" max="4" width="3.140625" style="5" customWidth="1"/>
    <col min="5" max="5" width="5.42578125" style="5" customWidth="1"/>
    <col min="6" max="6" width="6.28515625" style="5" customWidth="1"/>
    <col min="7" max="8" width="3.28515625" style="5" customWidth="1"/>
    <col min="9" max="9" width="2.85546875" style="5" customWidth="1"/>
    <col min="10" max="10" width="6.7109375" style="5" customWidth="1"/>
    <col min="11" max="11" width="3.5703125" style="5" customWidth="1"/>
    <col min="12" max="12" width="3.140625" style="5" customWidth="1"/>
    <col min="13" max="13" width="2.85546875" style="5" customWidth="1"/>
    <col min="14" max="14" width="4.85546875" style="5" customWidth="1"/>
    <col min="15" max="15" width="6.42578125" style="5" customWidth="1"/>
    <col min="16" max="16" width="3.42578125" style="5" customWidth="1"/>
    <col min="17" max="23" width="3.28515625" style="5" customWidth="1"/>
    <col min="24" max="16384" width="8.85546875" style="5"/>
  </cols>
  <sheetData>
    <row r="6" spans="1:23" ht="8.25" customHeight="1" x14ac:dyDescent="0.2">
      <c r="A6" s="992"/>
      <c r="B6" s="992"/>
      <c r="C6" s="992"/>
      <c r="D6" s="992"/>
      <c r="E6" s="992"/>
      <c r="F6" s="992"/>
      <c r="G6" s="992"/>
      <c r="H6" s="992"/>
      <c r="I6" s="992"/>
      <c r="J6" s="992"/>
      <c r="K6" s="992"/>
      <c r="L6" s="992"/>
      <c r="M6" s="992"/>
      <c r="N6" s="992"/>
      <c r="O6" s="992"/>
      <c r="P6" s="992"/>
      <c r="Q6" s="992"/>
      <c r="R6" s="992"/>
      <c r="S6" s="992"/>
      <c r="T6" s="992"/>
      <c r="U6" s="992"/>
      <c r="V6" s="992"/>
      <c r="W6" s="992"/>
    </row>
    <row r="7" spans="1:23" x14ac:dyDescent="0.2">
      <c r="A7" s="993" t="s">
        <v>328</v>
      </c>
      <c r="B7" s="993"/>
      <c r="C7" s="993"/>
      <c r="D7" s="993"/>
      <c r="E7" s="993"/>
      <c r="F7" s="993"/>
      <c r="G7" s="993"/>
      <c r="H7" s="993"/>
      <c r="I7" s="993"/>
      <c r="J7" s="993"/>
      <c r="K7" s="993"/>
      <c r="L7" s="993"/>
      <c r="M7" s="993"/>
      <c r="N7" s="993"/>
      <c r="O7" s="993"/>
      <c r="P7" s="993"/>
      <c r="Q7" s="993"/>
      <c r="R7" s="993"/>
      <c r="S7" s="993"/>
      <c r="T7" s="993"/>
      <c r="U7" s="993"/>
      <c r="V7" s="993"/>
      <c r="W7" s="993"/>
    </row>
    <row r="8" spans="1:23" x14ac:dyDescent="0.2">
      <c r="A8" s="993" t="s">
        <v>2151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>
        <f>Декларация!G9</f>
        <v>0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ht="15" customHeight="1" x14ac:dyDescent="0.2">
      <c r="A10" s="995">
        <f>Декларация!D5</f>
        <v>0</v>
      </c>
      <c r="B10" s="995"/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</row>
    <row r="11" spans="1:23" ht="15" customHeight="1" x14ac:dyDescent="0.2">
      <c r="A11" s="996">
        <f>Декларация!G7</f>
        <v>0</v>
      </c>
      <c r="B11" s="996"/>
      <c r="C11" s="996"/>
      <c r="D11" s="996"/>
      <c r="E11" s="996"/>
      <c r="F11" s="996"/>
      <c r="G11" s="996"/>
      <c r="H11" s="996"/>
      <c r="I11" s="996"/>
      <c r="J11" s="996"/>
      <c r="K11" s="996"/>
      <c r="L11" s="996"/>
      <c r="M11" s="996"/>
      <c r="N11" s="996"/>
      <c r="O11" s="996"/>
      <c r="P11" s="996"/>
      <c r="Q11" s="996"/>
      <c r="R11" s="996"/>
      <c r="S11" s="996"/>
      <c r="T11" s="996"/>
      <c r="U11" s="996"/>
      <c r="V11" s="996"/>
      <c r="W11" s="996"/>
    </row>
    <row r="12" spans="1:23" ht="23.45" customHeight="1" x14ac:dyDescent="0.2">
      <c r="A12" s="1122" t="s">
        <v>233</v>
      </c>
      <c r="B12" s="1122"/>
      <c r="C12" s="1123" t="s">
        <v>395</v>
      </c>
      <c r="D12" s="1123"/>
      <c r="E12" s="1123"/>
      <c r="F12" s="1123"/>
      <c r="G12" s="1123"/>
      <c r="H12" s="1123"/>
      <c r="I12" s="1123"/>
      <c r="J12" s="1123"/>
      <c r="K12" s="1123"/>
      <c r="L12" s="1124" t="s">
        <v>396</v>
      </c>
      <c r="M12" s="1124"/>
      <c r="N12" s="1124"/>
      <c r="O12" s="1124"/>
      <c r="P12" s="1124"/>
      <c r="Q12" s="1125" t="s">
        <v>388</v>
      </c>
      <c r="R12" s="1125"/>
      <c r="S12" s="1125"/>
      <c r="T12" s="1125"/>
      <c r="U12" s="1125"/>
      <c r="V12" s="1125"/>
      <c r="W12" s="1125"/>
    </row>
    <row r="13" spans="1:23" ht="8.25" customHeight="1" x14ac:dyDescent="0.2">
      <c r="A13" s="986"/>
      <c r="B13" s="986"/>
      <c r="C13" s="986"/>
      <c r="D13" s="986"/>
      <c r="E13" s="986"/>
      <c r="F13" s="986"/>
      <c r="G13" s="986"/>
      <c r="H13" s="986"/>
      <c r="I13" s="986"/>
      <c r="J13" s="986"/>
      <c r="K13" s="986"/>
      <c r="L13" s="986"/>
      <c r="M13" s="986"/>
      <c r="N13" s="986"/>
      <c r="O13" s="986"/>
      <c r="P13" s="986"/>
      <c r="Q13" s="986"/>
      <c r="R13" s="986"/>
      <c r="S13" s="986"/>
      <c r="T13" s="986"/>
      <c r="U13" s="986"/>
      <c r="V13" s="986"/>
      <c r="W13" s="986"/>
    </row>
    <row r="14" spans="1:23" s="150" customFormat="1" x14ac:dyDescent="0.2">
      <c r="A14" s="987"/>
      <c r="B14" s="987"/>
      <c r="C14" s="988" t="s">
        <v>330</v>
      </c>
      <c r="D14" s="988"/>
      <c r="E14" s="988"/>
      <c r="F14" s="988"/>
      <c r="G14" s="988"/>
      <c r="H14" s="988"/>
      <c r="I14" s="988"/>
      <c r="J14" s="988"/>
      <c r="K14" s="988"/>
      <c r="L14" s="988"/>
      <c r="M14" s="988"/>
      <c r="N14" s="988"/>
      <c r="O14" s="988"/>
      <c r="P14" s="988"/>
      <c r="Q14" s="1126">
        <f>SUM(Q18:W37)</f>
        <v>0</v>
      </c>
      <c r="R14" s="1126"/>
      <c r="S14" s="1126"/>
      <c r="T14" s="1126"/>
      <c r="U14" s="1126"/>
      <c r="V14" s="1126"/>
      <c r="W14" s="1126"/>
    </row>
    <row r="15" spans="1:23" ht="8.25" customHeight="1" x14ac:dyDescent="0.2">
      <c r="A15" s="1117"/>
      <c r="B15" s="1117"/>
      <c r="C15" s="1117"/>
      <c r="D15" s="1117"/>
      <c r="E15" s="1117"/>
      <c r="F15" s="1117"/>
      <c r="G15" s="1117"/>
      <c r="H15" s="1117"/>
      <c r="I15" s="1117"/>
      <c r="J15" s="1117"/>
      <c r="K15" s="1117"/>
      <c r="L15" s="1117"/>
      <c r="M15" s="1117"/>
      <c r="N15" s="1117"/>
      <c r="O15" s="1117"/>
      <c r="P15" s="1117"/>
      <c r="Q15" s="1117"/>
      <c r="R15" s="1117"/>
      <c r="S15" s="1117"/>
      <c r="T15" s="1117"/>
      <c r="U15" s="1117"/>
      <c r="V15" s="1117"/>
      <c r="W15" s="1117"/>
    </row>
    <row r="16" spans="1:23" x14ac:dyDescent="0.2">
      <c r="A16" s="1117"/>
      <c r="B16" s="1117"/>
      <c r="C16" s="1099" t="s">
        <v>331</v>
      </c>
      <c r="D16" s="1100"/>
      <c r="E16" s="1100"/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00"/>
      <c r="S16" s="1100"/>
      <c r="T16" s="1100"/>
      <c r="U16" s="1100"/>
      <c r="V16" s="1100"/>
      <c r="W16" s="1101"/>
    </row>
    <row r="17" spans="1:23" ht="8.25" customHeight="1" x14ac:dyDescent="0.2">
      <c r="A17" s="1117"/>
      <c r="B17" s="1117"/>
      <c r="C17" s="1117"/>
      <c r="D17" s="1117"/>
      <c r="E17" s="1117"/>
      <c r="F17" s="1117"/>
      <c r="G17" s="1117"/>
      <c r="H17" s="1117"/>
      <c r="I17" s="1117"/>
      <c r="J17" s="1117"/>
      <c r="K17" s="1117"/>
      <c r="L17" s="1117"/>
      <c r="M17" s="1117"/>
      <c r="N17" s="1117"/>
      <c r="O17" s="1117"/>
      <c r="P17" s="1117"/>
      <c r="Q17" s="1117"/>
      <c r="R17" s="1117"/>
      <c r="S17" s="1117"/>
      <c r="T17" s="1117"/>
      <c r="U17" s="1117"/>
      <c r="V17" s="1117"/>
      <c r="W17" s="1117"/>
    </row>
    <row r="18" spans="1:23" x14ac:dyDescent="0.2">
      <c r="A18" s="1117">
        <v>1</v>
      </c>
      <c r="B18" s="1117"/>
      <c r="C18" s="1119"/>
      <c r="D18" s="1119"/>
      <c r="E18" s="1119"/>
      <c r="F18" s="1119"/>
      <c r="G18" s="1119"/>
      <c r="H18" s="1119"/>
      <c r="I18" s="1119"/>
      <c r="J18" s="1119"/>
      <c r="K18" s="1119"/>
      <c r="L18" s="1120"/>
      <c r="M18" s="1120"/>
      <c r="N18" s="1120"/>
      <c r="O18" s="1120"/>
      <c r="P18" s="1120"/>
      <c r="Q18" s="1121"/>
      <c r="R18" s="1121"/>
      <c r="S18" s="1121"/>
      <c r="T18" s="1121"/>
      <c r="U18" s="1121"/>
      <c r="V18" s="1121"/>
      <c r="W18" s="1121"/>
    </row>
    <row r="19" spans="1:23" x14ac:dyDescent="0.2">
      <c r="A19" s="1117">
        <v>2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1"/>
      <c r="R19" s="1121"/>
      <c r="S19" s="1121"/>
      <c r="T19" s="1121"/>
      <c r="U19" s="1121"/>
      <c r="V19" s="1121"/>
      <c r="W19" s="1121"/>
    </row>
    <row r="20" spans="1:23" x14ac:dyDescent="0.2">
      <c r="A20" s="1117">
        <v>3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4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5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6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7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8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9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10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11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12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13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14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15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16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17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18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19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20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38" spans="1:23" ht="8.25" customHeight="1" x14ac:dyDescent="0.2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41" spans="1:23" x14ac:dyDescent="0.2">
      <c r="A41" s="992" t="s">
        <v>180</v>
      </c>
      <c r="B41" s="992"/>
      <c r="C41" s="992"/>
      <c r="D41" s="1003"/>
      <c r="E41" s="1003"/>
      <c r="F41" s="1003"/>
      <c r="G41" s="403"/>
      <c r="H41" s="403"/>
      <c r="I41" s="403"/>
      <c r="J41" s="403"/>
      <c r="K41" s="403"/>
      <c r="L41" s="403"/>
      <c r="M41" s="1003"/>
      <c r="N41" s="1003"/>
      <c r="O41" s="1003"/>
      <c r="P41" s="1003"/>
      <c r="Q41" s="1003"/>
      <c r="R41" s="1003"/>
      <c r="S41" s="1003"/>
      <c r="T41" s="1003"/>
      <c r="U41" s="406"/>
    </row>
    <row r="42" spans="1:23" x14ac:dyDescent="0.2">
      <c r="A42" s="404"/>
      <c r="B42" s="404"/>
      <c r="C42" s="404"/>
      <c r="D42" s="1021" t="s">
        <v>181</v>
      </c>
      <c r="E42" s="1021"/>
      <c r="F42" s="1021"/>
      <c r="G42" s="404"/>
      <c r="H42" s="1002" t="s">
        <v>182</v>
      </c>
      <c r="I42" s="1002"/>
      <c r="J42" s="1002"/>
      <c r="K42" s="1002"/>
      <c r="L42" s="404"/>
      <c r="M42" s="1001" t="s">
        <v>183</v>
      </c>
      <c r="N42" s="1001"/>
      <c r="O42" s="1001"/>
      <c r="P42" s="1001"/>
      <c r="Q42" s="1001"/>
      <c r="R42" s="1001"/>
      <c r="S42" s="1001"/>
      <c r="T42" s="1001"/>
      <c r="U42" s="1001"/>
    </row>
  </sheetData>
  <sheetProtection selectLockedCells="1" selectUnlockedCells="1"/>
  <mergeCells count="104">
    <mergeCell ref="A41:C41"/>
    <mergeCell ref="D41:F41"/>
    <mergeCell ref="M41:T41"/>
    <mergeCell ref="D42:F42"/>
    <mergeCell ref="H42:K42"/>
    <mergeCell ref="M42:U42"/>
    <mergeCell ref="A6:W6"/>
    <mergeCell ref="A7:W7"/>
    <mergeCell ref="A8:W8"/>
    <mergeCell ref="A9:W9"/>
    <mergeCell ref="A10:W10"/>
    <mergeCell ref="A11:W11"/>
    <mergeCell ref="A12:B12"/>
    <mergeCell ref="C12:K12"/>
    <mergeCell ref="L12:P12"/>
    <mergeCell ref="Q12:W12"/>
    <mergeCell ref="A13:W13"/>
    <mergeCell ref="A14:B14"/>
    <mergeCell ref="C14:P14"/>
    <mergeCell ref="Q14:W14"/>
    <mergeCell ref="A15:W15"/>
    <mergeCell ref="A16:B16"/>
    <mergeCell ref="A17:W17"/>
    <mergeCell ref="A18:B18"/>
    <mergeCell ref="C18:K18"/>
    <mergeCell ref="L18:P18"/>
    <mergeCell ref="Q18:W18"/>
    <mergeCell ref="A19:B19"/>
    <mergeCell ref="C19:K19"/>
    <mergeCell ref="L19:P19"/>
    <mergeCell ref="Q19:W19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Q34:W34"/>
    <mergeCell ref="A29:B29"/>
    <mergeCell ref="C29:K29"/>
    <mergeCell ref="L29:P29"/>
    <mergeCell ref="Q29:W29"/>
    <mergeCell ref="A30:B30"/>
    <mergeCell ref="C30:K30"/>
    <mergeCell ref="L30:P30"/>
    <mergeCell ref="Q30:W30"/>
    <mergeCell ref="A31:B31"/>
    <mergeCell ref="C31:K31"/>
    <mergeCell ref="L31:P31"/>
    <mergeCell ref="Q31:W31"/>
    <mergeCell ref="C16:W16"/>
    <mergeCell ref="A37:B37"/>
    <mergeCell ref="C37:K37"/>
    <mergeCell ref="L37:P37"/>
    <mergeCell ref="Q37:W37"/>
    <mergeCell ref="A35:B35"/>
    <mergeCell ref="C35:K35"/>
    <mergeCell ref="L35:P35"/>
    <mergeCell ref="Q35:W35"/>
    <mergeCell ref="A36:B36"/>
    <mergeCell ref="C36:K36"/>
    <mergeCell ref="A32:B32"/>
    <mergeCell ref="C32:K32"/>
    <mergeCell ref="L32:P32"/>
    <mergeCell ref="Q32:W32"/>
    <mergeCell ref="L36:P36"/>
    <mergeCell ref="Q36:W36"/>
    <mergeCell ref="A33:B33"/>
    <mergeCell ref="C33:K33"/>
    <mergeCell ref="L33:P33"/>
    <mergeCell ref="Q33:W33"/>
    <mergeCell ref="A34:B34"/>
    <mergeCell ref="C34:K34"/>
    <mergeCell ref="L34:P34"/>
  </mergeCells>
  <pageMargins left="0.75" right="0.25972222222222224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W43"/>
  <sheetViews>
    <sheetView zoomScale="88" zoomScaleNormal="88" workbookViewId="0">
      <selection activeCell="Q19" sqref="Q19:W19"/>
    </sheetView>
  </sheetViews>
  <sheetFormatPr defaultColWidth="8.85546875" defaultRowHeight="12" x14ac:dyDescent="0.2"/>
  <cols>
    <col min="1" max="1" width="3.140625" style="5" customWidth="1"/>
    <col min="2" max="2" width="4.140625" style="5" customWidth="1"/>
    <col min="3" max="3" width="5.140625" style="5" customWidth="1"/>
    <col min="4" max="4" width="2.28515625" style="5" customWidth="1"/>
    <col min="5" max="5" width="5.5703125" style="5" customWidth="1"/>
    <col min="6" max="6" width="7.5703125" style="5" customWidth="1"/>
    <col min="7" max="8" width="3.28515625" style="5" customWidth="1"/>
    <col min="9" max="9" width="2.28515625" style="5" customWidth="1"/>
    <col min="10" max="10" width="7.85546875" style="5" customWidth="1"/>
    <col min="11" max="11" width="4.140625" style="5" customWidth="1"/>
    <col min="12" max="12" width="2.28515625" style="5" customWidth="1"/>
    <col min="13" max="14" width="3" style="5" customWidth="1"/>
    <col min="15" max="15" width="8.140625" style="5" customWidth="1"/>
    <col min="16" max="16" width="4.140625" style="5" customWidth="1"/>
    <col min="17" max="17" width="2.85546875" style="5" customWidth="1"/>
    <col min="18" max="18" width="2.28515625" style="5" customWidth="1"/>
    <col min="19" max="19" width="3.28515625" style="5" customWidth="1"/>
    <col min="20" max="21" width="2.5703125" style="5" customWidth="1"/>
    <col min="22" max="22" width="2.28515625" style="5" customWidth="1"/>
    <col min="23" max="23" width="3.28515625" style="5" customWidth="1"/>
    <col min="24" max="16384" width="8.85546875" style="5"/>
  </cols>
  <sheetData>
    <row r="7" spans="1:23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</row>
    <row r="8" spans="1:23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 t="s">
        <v>2152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x14ac:dyDescent="0.2">
      <c r="A10" s="993">
        <f>Декларация!G9</f>
        <v>0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</row>
    <row r="11" spans="1:23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</row>
    <row r="12" spans="1:23" ht="15" customHeight="1" x14ac:dyDescent="0.2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</row>
    <row r="13" spans="1:23" ht="25.15" customHeight="1" x14ac:dyDescent="0.2">
      <c r="A13" s="1122" t="s">
        <v>233</v>
      </c>
      <c r="B13" s="1122"/>
      <c r="C13" s="1123" t="s">
        <v>395</v>
      </c>
      <c r="D13" s="1123"/>
      <c r="E13" s="1123"/>
      <c r="F13" s="1123"/>
      <c r="G13" s="1123"/>
      <c r="H13" s="1123"/>
      <c r="I13" s="1123"/>
      <c r="J13" s="1123"/>
      <c r="K13" s="1123"/>
      <c r="L13" s="1124" t="s">
        <v>397</v>
      </c>
      <c r="M13" s="1124"/>
      <c r="N13" s="1124"/>
      <c r="O13" s="1124"/>
      <c r="P13" s="1124"/>
      <c r="Q13" s="1125" t="s">
        <v>388</v>
      </c>
      <c r="R13" s="1125"/>
      <c r="S13" s="1125"/>
      <c r="T13" s="1125"/>
      <c r="U13" s="1125"/>
      <c r="V13" s="1125"/>
      <c r="W13" s="1125"/>
    </row>
    <row r="14" spans="1:23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</row>
    <row r="15" spans="1:23" s="150" customForma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1126">
        <f>SUM(Q19:W38)</f>
        <v>0</v>
      </c>
      <c r="R15" s="1126"/>
      <c r="S15" s="1126"/>
      <c r="T15" s="1126"/>
      <c r="U15" s="1126"/>
      <c r="V15" s="1126"/>
      <c r="W15" s="1126"/>
    </row>
    <row r="16" spans="1:23" ht="8.25" customHeight="1" x14ac:dyDescent="0.2">
      <c r="A16" s="1117"/>
      <c r="B16" s="1117"/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</row>
    <row r="17" spans="1:23" x14ac:dyDescent="0.2">
      <c r="A17" s="1117"/>
      <c r="B17" s="1117"/>
      <c r="C17" s="1099" t="s">
        <v>331</v>
      </c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00"/>
      <c r="S17" s="1100"/>
      <c r="T17" s="1100"/>
      <c r="U17" s="1100"/>
      <c r="V17" s="1100"/>
      <c r="W17" s="1101"/>
    </row>
    <row r="18" spans="1:23" ht="8.25" customHeight="1" x14ac:dyDescent="0.2">
      <c r="A18" s="1117"/>
      <c r="B18" s="1117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</row>
    <row r="19" spans="1:23" x14ac:dyDescent="0.2">
      <c r="A19" s="1117">
        <v>1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1"/>
      <c r="R19" s="1121"/>
      <c r="S19" s="1121"/>
      <c r="T19" s="1121"/>
      <c r="U19" s="1121"/>
      <c r="V19" s="1121"/>
      <c r="W19" s="1121"/>
    </row>
    <row r="20" spans="1:23" x14ac:dyDescent="0.2">
      <c r="A20" s="1117">
        <v>2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3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4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5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6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7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8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9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10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11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12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13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14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15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16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17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18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19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38" spans="1:23" x14ac:dyDescent="0.2">
      <c r="A38" s="1117">
        <v>20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1120"/>
      <c r="M38" s="1120"/>
      <c r="N38" s="1120"/>
      <c r="O38" s="1120"/>
      <c r="P38" s="1120"/>
      <c r="Q38" s="1121"/>
      <c r="R38" s="1121"/>
      <c r="S38" s="1121"/>
      <c r="T38" s="1121"/>
      <c r="U38" s="1121"/>
      <c r="V38" s="1121"/>
      <c r="W38" s="1121"/>
    </row>
    <row r="39" spans="1:23" ht="8.25" customHeight="1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2" spans="1:23" x14ac:dyDescent="0.2">
      <c r="A42" s="992" t="s">
        <v>180</v>
      </c>
      <c r="B42" s="992"/>
      <c r="C42" s="992"/>
      <c r="D42" s="1003"/>
      <c r="E42" s="1003"/>
      <c r="F42" s="1003"/>
      <c r="G42" s="403"/>
      <c r="H42" s="403"/>
      <c r="I42" s="403"/>
      <c r="J42" s="403"/>
      <c r="K42" s="403"/>
      <c r="L42" s="403"/>
      <c r="M42" s="1003"/>
      <c r="N42" s="1003"/>
      <c r="O42" s="1003"/>
      <c r="P42" s="1003"/>
      <c r="Q42" s="1003"/>
      <c r="R42" s="1003"/>
      <c r="S42" s="1003"/>
      <c r="T42" s="1003"/>
      <c r="U42" s="406"/>
    </row>
    <row r="43" spans="1:23" x14ac:dyDescent="0.2">
      <c r="A43" s="404"/>
      <c r="B43" s="404"/>
      <c r="C43" s="404"/>
      <c r="D43" s="1021" t="s">
        <v>181</v>
      </c>
      <c r="E43" s="1021"/>
      <c r="F43" s="1021"/>
      <c r="G43" s="404"/>
      <c r="H43" s="1002" t="s">
        <v>182</v>
      </c>
      <c r="I43" s="1002"/>
      <c r="J43" s="1002"/>
      <c r="K43" s="1002"/>
      <c r="L43" s="404"/>
      <c r="M43" s="1001" t="s">
        <v>183</v>
      </c>
      <c r="N43" s="1001"/>
      <c r="O43" s="1001"/>
      <c r="P43" s="1001"/>
      <c r="Q43" s="1001"/>
      <c r="R43" s="1001"/>
      <c r="S43" s="1001"/>
      <c r="T43" s="1001"/>
      <c r="U43" s="1001"/>
    </row>
  </sheetData>
  <sheetProtection selectLockedCells="1" selectUnlockedCells="1"/>
  <mergeCells count="104">
    <mergeCell ref="A42:C42"/>
    <mergeCell ref="D42:F42"/>
    <mergeCell ref="M42:T42"/>
    <mergeCell ref="D43:F43"/>
    <mergeCell ref="H43:K43"/>
    <mergeCell ref="M43:U43"/>
    <mergeCell ref="A7:W7"/>
    <mergeCell ref="A8:W8"/>
    <mergeCell ref="A9:W9"/>
    <mergeCell ref="A10:W10"/>
    <mergeCell ref="A11:W11"/>
    <mergeCell ref="A12:W12"/>
    <mergeCell ref="A13:B13"/>
    <mergeCell ref="C13:K13"/>
    <mergeCell ref="L13:P13"/>
    <mergeCell ref="Q13:W13"/>
    <mergeCell ref="A14:W14"/>
    <mergeCell ref="A15:B15"/>
    <mergeCell ref="C15:P15"/>
    <mergeCell ref="Q15:W15"/>
    <mergeCell ref="A16:W16"/>
    <mergeCell ref="A17:B17"/>
    <mergeCell ref="A18:W18"/>
    <mergeCell ref="A19:B19"/>
    <mergeCell ref="C19:K19"/>
    <mergeCell ref="L19:P19"/>
    <mergeCell ref="Q19:W19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A29:B29"/>
    <mergeCell ref="C29:K29"/>
    <mergeCell ref="L29:P29"/>
    <mergeCell ref="Q29:W29"/>
    <mergeCell ref="Q35:W35"/>
    <mergeCell ref="A30:B30"/>
    <mergeCell ref="C30:K30"/>
    <mergeCell ref="L30:P30"/>
    <mergeCell ref="Q30:W30"/>
    <mergeCell ref="A31:B31"/>
    <mergeCell ref="C31:K31"/>
    <mergeCell ref="L31:P31"/>
    <mergeCell ref="Q31:W31"/>
    <mergeCell ref="A32:B32"/>
    <mergeCell ref="C32:K32"/>
    <mergeCell ref="L32:P32"/>
    <mergeCell ref="Q32:W32"/>
    <mergeCell ref="C17:W17"/>
    <mergeCell ref="A38:B38"/>
    <mergeCell ref="C38:K38"/>
    <mergeCell ref="L38:P38"/>
    <mergeCell ref="Q38:W38"/>
    <mergeCell ref="A36:B36"/>
    <mergeCell ref="C36:K36"/>
    <mergeCell ref="L36:P36"/>
    <mergeCell ref="Q36:W36"/>
    <mergeCell ref="A37:B37"/>
    <mergeCell ref="C37:K37"/>
    <mergeCell ref="A33:B33"/>
    <mergeCell ref="C33:K33"/>
    <mergeCell ref="L33:P33"/>
    <mergeCell ref="Q33:W33"/>
    <mergeCell ref="L37:P37"/>
    <mergeCell ref="Q37:W37"/>
    <mergeCell ref="A34:B34"/>
    <mergeCell ref="C34:K34"/>
    <mergeCell ref="L34:P34"/>
    <mergeCell ref="Q34:W34"/>
    <mergeCell ref="A35:B35"/>
    <mergeCell ref="C35:K35"/>
    <mergeCell ref="L35:P35"/>
  </mergeCells>
  <pageMargins left="0.75" right="0.20972222222222223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W143"/>
  <sheetViews>
    <sheetView zoomScale="88" zoomScaleNormal="88" workbookViewId="0">
      <selection activeCell="Q19" sqref="Q19:W19"/>
    </sheetView>
  </sheetViews>
  <sheetFormatPr defaultColWidth="8.85546875" defaultRowHeight="12" x14ac:dyDescent="0.2"/>
  <cols>
    <col min="1" max="1" width="2.42578125" style="5" customWidth="1"/>
    <col min="2" max="2" width="3.140625" style="5" customWidth="1"/>
    <col min="3" max="3" width="7.42578125" style="5" customWidth="1"/>
    <col min="4" max="4" width="2.5703125" style="5" customWidth="1"/>
    <col min="5" max="5" width="8.5703125" style="5" customWidth="1"/>
    <col min="6" max="8" width="2.7109375" style="5" customWidth="1"/>
    <col min="9" max="9" width="2.85546875" style="5" customWidth="1"/>
    <col min="10" max="10" width="4.85546875" style="5" customWidth="1"/>
    <col min="11" max="11" width="4.140625" style="5" customWidth="1"/>
    <col min="12" max="12" width="3" style="5" customWidth="1"/>
    <col min="13" max="13" width="2.28515625" style="5" customWidth="1"/>
    <col min="14" max="14" width="3.5703125" style="5" customWidth="1"/>
    <col min="15" max="15" width="8.140625" style="5" customWidth="1"/>
    <col min="16" max="16" width="4.140625" style="5" customWidth="1"/>
    <col min="17" max="17" width="3.28515625" style="5" customWidth="1"/>
    <col min="18" max="18" width="2.85546875" style="5" customWidth="1"/>
    <col min="19" max="19" width="3.28515625" style="5" customWidth="1"/>
    <col min="20" max="20" width="2.5703125" style="5" customWidth="1"/>
    <col min="21" max="21" width="2.42578125" style="5" customWidth="1"/>
    <col min="22" max="22" width="2.28515625" style="5" customWidth="1"/>
    <col min="23" max="23" width="2.7109375" style="5" customWidth="1"/>
    <col min="24" max="16384" width="8.85546875" style="5"/>
  </cols>
  <sheetData>
    <row r="7" spans="1:23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</row>
    <row r="8" spans="1:23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 t="s">
        <v>2153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ht="15" customHeight="1" x14ac:dyDescent="0.2">
      <c r="A10" s="993">
        <f>Декларация!G9</f>
        <v>0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</row>
    <row r="11" spans="1:23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</row>
    <row r="12" spans="1:23" ht="15" customHeight="1" x14ac:dyDescent="0.2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</row>
    <row r="13" spans="1:23" ht="24.6" customHeight="1" x14ac:dyDescent="0.2">
      <c r="A13" s="1122" t="s">
        <v>233</v>
      </c>
      <c r="B13" s="1122"/>
      <c r="C13" s="1123" t="s">
        <v>395</v>
      </c>
      <c r="D13" s="1123"/>
      <c r="E13" s="1123"/>
      <c r="F13" s="1123"/>
      <c r="G13" s="1123"/>
      <c r="H13" s="1123"/>
      <c r="I13" s="1123"/>
      <c r="J13" s="1123"/>
      <c r="K13" s="1123"/>
      <c r="L13" s="1124" t="s">
        <v>396</v>
      </c>
      <c r="M13" s="1124"/>
      <c r="N13" s="1124"/>
      <c r="O13" s="1124"/>
      <c r="P13" s="1124"/>
      <c r="Q13" s="1125" t="s">
        <v>388</v>
      </c>
      <c r="R13" s="1125"/>
      <c r="S13" s="1125"/>
      <c r="T13" s="1125"/>
      <c r="U13" s="1125"/>
      <c r="V13" s="1125"/>
      <c r="W13" s="1125"/>
    </row>
    <row r="14" spans="1:23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</row>
    <row r="15" spans="1:23" s="150" customForma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1126">
        <f>SUM(Q19:W138)</f>
        <v>0</v>
      </c>
      <c r="R15" s="1126"/>
      <c r="S15" s="1126"/>
      <c r="T15" s="1126"/>
      <c r="U15" s="1126"/>
      <c r="V15" s="1126"/>
      <c r="W15" s="1126"/>
    </row>
    <row r="16" spans="1:23" ht="8.25" customHeight="1" x14ac:dyDescent="0.2">
      <c r="A16" s="1117"/>
      <c r="B16" s="1117"/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</row>
    <row r="17" spans="1:23" x14ac:dyDescent="0.2">
      <c r="A17" s="1117"/>
      <c r="B17" s="1117"/>
      <c r="C17" s="1099" t="s">
        <v>331</v>
      </c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00"/>
      <c r="S17" s="1100"/>
      <c r="T17" s="1100"/>
      <c r="U17" s="1100"/>
      <c r="V17" s="1100"/>
      <c r="W17" s="1101"/>
    </row>
    <row r="18" spans="1:23" ht="8.25" customHeight="1" x14ac:dyDescent="0.2">
      <c r="A18" s="1117"/>
      <c r="B18" s="1117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</row>
    <row r="19" spans="1:23" x14ac:dyDescent="0.2">
      <c r="A19" s="1117">
        <v>1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1"/>
      <c r="R19" s="1121"/>
      <c r="S19" s="1121"/>
      <c r="T19" s="1121"/>
      <c r="U19" s="1121"/>
      <c r="V19" s="1121"/>
      <c r="W19" s="1121"/>
    </row>
    <row r="20" spans="1:23" x14ac:dyDescent="0.2">
      <c r="A20" s="1117">
        <v>2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3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4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5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6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7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8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9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10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11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12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13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14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15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16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17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18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19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38" spans="1:23" x14ac:dyDescent="0.2">
      <c r="A38" s="1117">
        <v>20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1120"/>
      <c r="M38" s="1120"/>
      <c r="N38" s="1120"/>
      <c r="O38" s="1120"/>
      <c r="P38" s="1120"/>
      <c r="Q38" s="1121"/>
      <c r="R38" s="1121"/>
      <c r="S38" s="1121"/>
      <c r="T38" s="1121"/>
      <c r="U38" s="1121"/>
      <c r="V38" s="1121"/>
      <c r="W38" s="1121"/>
    </row>
    <row r="39" spans="1:23" hidden="1" x14ac:dyDescent="0.2">
      <c r="A39" s="1117">
        <v>21</v>
      </c>
      <c r="B39" s="1117"/>
      <c r="C39" s="1118"/>
      <c r="D39" s="1118"/>
      <c r="E39" s="1118"/>
      <c r="F39" s="1118"/>
      <c r="G39" s="1118"/>
      <c r="H39" s="1118"/>
      <c r="I39" s="1118"/>
      <c r="J39" s="1118"/>
      <c r="K39" s="1118"/>
      <c r="L39" s="1118"/>
      <c r="M39" s="1118"/>
      <c r="N39" s="1118"/>
      <c r="O39" s="1118"/>
      <c r="P39" s="1118"/>
      <c r="Q39" s="1121"/>
      <c r="R39" s="1121"/>
      <c r="S39" s="1121"/>
      <c r="T39" s="1121"/>
      <c r="U39" s="1121"/>
      <c r="V39" s="1121"/>
      <c r="W39" s="1121"/>
    </row>
    <row r="40" spans="1:23" hidden="1" x14ac:dyDescent="0.2">
      <c r="A40" s="1117">
        <v>22</v>
      </c>
      <c r="B40" s="1117"/>
      <c r="C40" s="1118"/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21"/>
      <c r="R40" s="1121"/>
      <c r="S40" s="1121"/>
      <c r="T40" s="1121"/>
      <c r="U40" s="1121"/>
      <c r="V40" s="1121"/>
      <c r="W40" s="1121"/>
    </row>
    <row r="41" spans="1:23" hidden="1" x14ac:dyDescent="0.2">
      <c r="A41" s="1117">
        <v>23</v>
      </c>
      <c r="B41" s="1117"/>
      <c r="C41" s="1118"/>
      <c r="D41" s="1118"/>
      <c r="E41" s="1118"/>
      <c r="F41" s="1118"/>
      <c r="G41" s="1118"/>
      <c r="H41" s="1118"/>
      <c r="I41" s="1118"/>
      <c r="J41" s="1118"/>
      <c r="K41" s="1118"/>
      <c r="L41" s="1118"/>
      <c r="M41" s="1118"/>
      <c r="N41" s="1118"/>
      <c r="O41" s="1118"/>
      <c r="P41" s="1118"/>
      <c r="Q41" s="1121"/>
      <c r="R41" s="1121"/>
      <c r="S41" s="1121"/>
      <c r="T41" s="1121"/>
      <c r="U41" s="1121"/>
      <c r="V41" s="1121"/>
      <c r="W41" s="1121"/>
    </row>
    <row r="42" spans="1:23" hidden="1" x14ac:dyDescent="0.2">
      <c r="A42" s="1117">
        <v>24</v>
      </c>
      <c r="B42" s="1117"/>
      <c r="C42" s="1118"/>
      <c r="D42" s="1118"/>
      <c r="E42" s="1118"/>
      <c r="F42" s="1118"/>
      <c r="G42" s="1118"/>
      <c r="H42" s="1118"/>
      <c r="I42" s="1118"/>
      <c r="J42" s="1118"/>
      <c r="K42" s="1118"/>
      <c r="L42" s="1118"/>
      <c r="M42" s="1118"/>
      <c r="N42" s="1118"/>
      <c r="O42" s="1118"/>
      <c r="P42" s="1118"/>
      <c r="Q42" s="1121"/>
      <c r="R42" s="1121"/>
      <c r="S42" s="1121"/>
      <c r="T42" s="1121"/>
      <c r="U42" s="1121"/>
      <c r="V42" s="1121"/>
      <c r="W42" s="1121"/>
    </row>
    <row r="43" spans="1:23" hidden="1" x14ac:dyDescent="0.2">
      <c r="A43" s="1117">
        <v>25</v>
      </c>
      <c r="B43" s="1117"/>
      <c r="C43" s="1118"/>
      <c r="D43" s="1118"/>
      <c r="E43" s="1118"/>
      <c r="F43" s="1118"/>
      <c r="G43" s="1118"/>
      <c r="H43" s="1118"/>
      <c r="I43" s="1118"/>
      <c r="J43" s="1118"/>
      <c r="K43" s="1118"/>
      <c r="L43" s="1118"/>
      <c r="M43" s="1118"/>
      <c r="N43" s="1118"/>
      <c r="O43" s="1118"/>
      <c r="P43" s="1118"/>
      <c r="Q43" s="1121"/>
      <c r="R43" s="1121"/>
      <c r="S43" s="1121"/>
      <c r="T43" s="1121"/>
      <c r="U43" s="1121"/>
      <c r="V43" s="1121"/>
      <c r="W43" s="1121"/>
    </row>
    <row r="44" spans="1:23" hidden="1" x14ac:dyDescent="0.2">
      <c r="A44" s="1117">
        <v>26</v>
      </c>
      <c r="B44" s="1117"/>
      <c r="C44" s="1118"/>
      <c r="D44" s="1118"/>
      <c r="E44" s="1118"/>
      <c r="F44" s="1118"/>
      <c r="G44" s="1118"/>
      <c r="H44" s="1118"/>
      <c r="I44" s="1118"/>
      <c r="J44" s="1118"/>
      <c r="K44" s="1118"/>
      <c r="L44" s="1118"/>
      <c r="M44" s="1118"/>
      <c r="N44" s="1118"/>
      <c r="O44" s="1118"/>
      <c r="P44" s="1118"/>
      <c r="Q44" s="1121"/>
      <c r="R44" s="1121"/>
      <c r="S44" s="1121"/>
      <c r="T44" s="1121"/>
      <c r="U44" s="1121"/>
      <c r="V44" s="1121"/>
      <c r="W44" s="1121"/>
    </row>
    <row r="45" spans="1:23" hidden="1" x14ac:dyDescent="0.2">
      <c r="A45" s="1117">
        <v>27</v>
      </c>
      <c r="B45" s="1117"/>
      <c r="C45" s="1118"/>
      <c r="D45" s="1118"/>
      <c r="E45" s="1118"/>
      <c r="F45" s="1118"/>
      <c r="G45" s="1118"/>
      <c r="H45" s="1118"/>
      <c r="I45" s="1118"/>
      <c r="J45" s="1118"/>
      <c r="K45" s="1118"/>
      <c r="L45" s="1118"/>
      <c r="M45" s="1118"/>
      <c r="N45" s="1118"/>
      <c r="O45" s="1118"/>
      <c r="P45" s="1118"/>
      <c r="Q45" s="1121"/>
      <c r="R45" s="1121"/>
      <c r="S45" s="1121"/>
      <c r="T45" s="1121"/>
      <c r="U45" s="1121"/>
      <c r="V45" s="1121"/>
      <c r="W45" s="1121"/>
    </row>
    <row r="46" spans="1:23" hidden="1" x14ac:dyDescent="0.2">
      <c r="A46" s="1117">
        <v>28</v>
      </c>
      <c r="B46" s="1117"/>
      <c r="C46" s="1118"/>
      <c r="D46" s="1118"/>
      <c r="E46" s="1118"/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1118"/>
      <c r="Q46" s="1121"/>
      <c r="R46" s="1121"/>
      <c r="S46" s="1121"/>
      <c r="T46" s="1121"/>
      <c r="U46" s="1121"/>
      <c r="V46" s="1121"/>
      <c r="W46" s="1121"/>
    </row>
    <row r="47" spans="1:23" hidden="1" x14ac:dyDescent="0.2">
      <c r="A47" s="1117">
        <v>29</v>
      </c>
      <c r="B47" s="1117"/>
      <c r="C47" s="1118"/>
      <c r="D47" s="1118"/>
      <c r="E47" s="1118"/>
      <c r="F47" s="1118"/>
      <c r="G47" s="1118"/>
      <c r="H47" s="1118"/>
      <c r="I47" s="1118"/>
      <c r="J47" s="1118"/>
      <c r="K47" s="1118"/>
      <c r="L47" s="1118"/>
      <c r="M47" s="1118"/>
      <c r="N47" s="1118"/>
      <c r="O47" s="1118"/>
      <c r="P47" s="1118"/>
      <c r="Q47" s="1121"/>
      <c r="R47" s="1121"/>
      <c r="S47" s="1121"/>
      <c r="T47" s="1121"/>
      <c r="U47" s="1121"/>
      <c r="V47" s="1121"/>
      <c r="W47" s="1121"/>
    </row>
    <row r="48" spans="1:23" hidden="1" x14ac:dyDescent="0.2">
      <c r="A48" s="1117">
        <v>30</v>
      </c>
      <c r="B48" s="1117"/>
      <c r="C48" s="1118"/>
      <c r="D48" s="1118"/>
      <c r="E48" s="1118"/>
      <c r="F48" s="1118"/>
      <c r="G48" s="1118"/>
      <c r="H48" s="1118"/>
      <c r="I48" s="1118"/>
      <c r="J48" s="1118"/>
      <c r="K48" s="1118"/>
      <c r="L48" s="1118"/>
      <c r="M48" s="1118"/>
      <c r="N48" s="1118"/>
      <c r="O48" s="1118"/>
      <c r="P48" s="1118"/>
      <c r="Q48" s="1121"/>
      <c r="R48" s="1121"/>
      <c r="S48" s="1121"/>
      <c r="T48" s="1121"/>
      <c r="U48" s="1121"/>
      <c r="V48" s="1121"/>
      <c r="W48" s="1121"/>
    </row>
    <row r="49" spans="1:23" hidden="1" x14ac:dyDescent="0.2">
      <c r="A49" s="1117">
        <v>31</v>
      </c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8"/>
      <c r="O49" s="1118"/>
      <c r="P49" s="1118"/>
      <c r="Q49" s="1121"/>
      <c r="R49" s="1121"/>
      <c r="S49" s="1121"/>
      <c r="T49" s="1121"/>
      <c r="U49" s="1121"/>
      <c r="V49" s="1121"/>
      <c r="W49" s="1121"/>
    </row>
    <row r="50" spans="1:23" hidden="1" x14ac:dyDescent="0.2">
      <c r="A50" s="1117">
        <v>32</v>
      </c>
      <c r="B50" s="1117"/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8"/>
      <c r="O50" s="1118"/>
      <c r="P50" s="1118"/>
      <c r="Q50" s="1121"/>
      <c r="R50" s="1121"/>
      <c r="S50" s="1121"/>
      <c r="T50" s="1121"/>
      <c r="U50" s="1121"/>
      <c r="V50" s="1121"/>
      <c r="W50" s="1121"/>
    </row>
    <row r="51" spans="1:23" hidden="1" x14ac:dyDescent="0.2">
      <c r="A51" s="1117">
        <v>33</v>
      </c>
      <c r="B51" s="1117"/>
      <c r="C51" s="1118"/>
      <c r="D51" s="1118"/>
      <c r="E51" s="1118"/>
      <c r="F51" s="1118"/>
      <c r="G51" s="1118"/>
      <c r="H51" s="1118"/>
      <c r="I51" s="1118"/>
      <c r="J51" s="1118"/>
      <c r="K51" s="1118"/>
      <c r="L51" s="1118"/>
      <c r="M51" s="1118"/>
      <c r="N51" s="1118"/>
      <c r="O51" s="1118"/>
      <c r="P51" s="1118"/>
      <c r="Q51" s="1121"/>
      <c r="R51" s="1121"/>
      <c r="S51" s="1121"/>
      <c r="T51" s="1121"/>
      <c r="U51" s="1121"/>
      <c r="V51" s="1121"/>
      <c r="W51" s="1121"/>
    </row>
    <row r="52" spans="1:23" hidden="1" x14ac:dyDescent="0.2">
      <c r="A52" s="1117">
        <v>34</v>
      </c>
      <c r="B52" s="1117"/>
      <c r="C52" s="1118"/>
      <c r="D52" s="1118"/>
      <c r="E52" s="1118"/>
      <c r="F52" s="1118"/>
      <c r="G52" s="1118"/>
      <c r="H52" s="1118"/>
      <c r="I52" s="1118"/>
      <c r="J52" s="1118"/>
      <c r="K52" s="1118"/>
      <c r="L52" s="1118"/>
      <c r="M52" s="1118"/>
      <c r="N52" s="1118"/>
      <c r="O52" s="1118"/>
      <c r="P52" s="1118"/>
      <c r="Q52" s="1121"/>
      <c r="R52" s="1121"/>
      <c r="S52" s="1121"/>
      <c r="T52" s="1121"/>
      <c r="U52" s="1121"/>
      <c r="V52" s="1121"/>
      <c r="W52" s="1121"/>
    </row>
    <row r="53" spans="1:23" hidden="1" x14ac:dyDescent="0.2">
      <c r="A53" s="1117">
        <v>35</v>
      </c>
      <c r="B53" s="1117"/>
      <c r="C53" s="1118"/>
      <c r="D53" s="1118"/>
      <c r="E53" s="1118"/>
      <c r="F53" s="1118"/>
      <c r="G53" s="1118"/>
      <c r="H53" s="1118"/>
      <c r="I53" s="1118"/>
      <c r="J53" s="1118"/>
      <c r="K53" s="1118"/>
      <c r="L53" s="1118"/>
      <c r="M53" s="1118"/>
      <c r="N53" s="1118"/>
      <c r="O53" s="1118"/>
      <c r="P53" s="1118"/>
      <c r="Q53" s="1121"/>
      <c r="R53" s="1121"/>
      <c r="S53" s="1121"/>
      <c r="T53" s="1121"/>
      <c r="U53" s="1121"/>
      <c r="V53" s="1121"/>
      <c r="W53" s="1121"/>
    </row>
    <row r="54" spans="1:23" hidden="1" x14ac:dyDescent="0.2">
      <c r="A54" s="1117">
        <v>36</v>
      </c>
      <c r="B54" s="1117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8"/>
      <c r="N54" s="1118"/>
      <c r="O54" s="1118"/>
      <c r="P54" s="1118"/>
      <c r="Q54" s="1121"/>
      <c r="R54" s="1121"/>
      <c r="S54" s="1121"/>
      <c r="T54" s="1121"/>
      <c r="U54" s="1121"/>
      <c r="V54" s="1121"/>
      <c r="W54" s="1121"/>
    </row>
    <row r="55" spans="1:23" hidden="1" x14ac:dyDescent="0.2">
      <c r="A55" s="1117">
        <v>37</v>
      </c>
      <c r="B55" s="1117"/>
      <c r="C55" s="1118"/>
      <c r="D55" s="1118"/>
      <c r="E55" s="1118"/>
      <c r="F55" s="1118"/>
      <c r="G55" s="1118"/>
      <c r="H55" s="1118"/>
      <c r="I55" s="1118"/>
      <c r="J55" s="1118"/>
      <c r="K55" s="1118"/>
      <c r="L55" s="1118"/>
      <c r="M55" s="1118"/>
      <c r="N55" s="1118"/>
      <c r="O55" s="1118"/>
      <c r="P55" s="1118"/>
      <c r="Q55" s="1121"/>
      <c r="R55" s="1121"/>
      <c r="S55" s="1121"/>
      <c r="T55" s="1121"/>
      <c r="U55" s="1121"/>
      <c r="V55" s="1121"/>
      <c r="W55" s="1121"/>
    </row>
    <row r="56" spans="1:23" hidden="1" x14ac:dyDescent="0.2">
      <c r="A56" s="1117">
        <v>38</v>
      </c>
      <c r="B56" s="1117"/>
      <c r="C56" s="1118"/>
      <c r="D56" s="1118"/>
      <c r="E56" s="1118"/>
      <c r="F56" s="1118"/>
      <c r="G56" s="1118"/>
      <c r="H56" s="1118"/>
      <c r="I56" s="1118"/>
      <c r="J56" s="1118"/>
      <c r="K56" s="1118"/>
      <c r="L56" s="1118"/>
      <c r="M56" s="1118"/>
      <c r="N56" s="1118"/>
      <c r="O56" s="1118"/>
      <c r="P56" s="1118"/>
      <c r="Q56" s="1121"/>
      <c r="R56" s="1121"/>
      <c r="S56" s="1121"/>
      <c r="T56" s="1121"/>
      <c r="U56" s="1121"/>
      <c r="V56" s="1121"/>
      <c r="W56" s="1121"/>
    </row>
    <row r="57" spans="1:23" hidden="1" x14ac:dyDescent="0.2">
      <c r="A57" s="1117">
        <v>39</v>
      </c>
      <c r="B57" s="1117"/>
      <c r="C57" s="1118"/>
      <c r="D57" s="1118"/>
      <c r="E57" s="1118"/>
      <c r="F57" s="1118"/>
      <c r="G57" s="1118"/>
      <c r="H57" s="1118"/>
      <c r="I57" s="1118"/>
      <c r="J57" s="1118"/>
      <c r="K57" s="1118"/>
      <c r="L57" s="1118"/>
      <c r="M57" s="1118"/>
      <c r="N57" s="1118"/>
      <c r="O57" s="1118"/>
      <c r="P57" s="1118"/>
      <c r="Q57" s="1121"/>
      <c r="R57" s="1121"/>
      <c r="S57" s="1121"/>
      <c r="T57" s="1121"/>
      <c r="U57" s="1121"/>
      <c r="V57" s="1121"/>
      <c r="W57" s="1121"/>
    </row>
    <row r="58" spans="1:23" hidden="1" x14ac:dyDescent="0.2">
      <c r="A58" s="1117">
        <v>40</v>
      </c>
      <c r="B58" s="1117"/>
      <c r="C58" s="1118"/>
      <c r="D58" s="1118"/>
      <c r="E58" s="1118"/>
      <c r="F58" s="1118"/>
      <c r="G58" s="1118"/>
      <c r="H58" s="1118"/>
      <c r="I58" s="1118"/>
      <c r="J58" s="1118"/>
      <c r="K58" s="1118"/>
      <c r="L58" s="1118"/>
      <c r="M58" s="1118"/>
      <c r="N58" s="1118"/>
      <c r="O58" s="1118"/>
      <c r="P58" s="1118"/>
      <c r="Q58" s="1121"/>
      <c r="R58" s="1121"/>
      <c r="S58" s="1121"/>
      <c r="T58" s="1121"/>
      <c r="U58" s="1121"/>
      <c r="V58" s="1121"/>
      <c r="W58" s="1121"/>
    </row>
    <row r="59" spans="1:23" hidden="1" x14ac:dyDescent="0.2">
      <c r="A59" s="1117">
        <v>41</v>
      </c>
      <c r="B59" s="1117"/>
      <c r="C59" s="1118"/>
      <c r="D59" s="1118"/>
      <c r="E59" s="1118"/>
      <c r="F59" s="1118"/>
      <c r="G59" s="1118"/>
      <c r="H59" s="1118"/>
      <c r="I59" s="1118"/>
      <c r="J59" s="1118"/>
      <c r="K59" s="1118"/>
      <c r="L59" s="1118"/>
      <c r="M59" s="1118"/>
      <c r="N59" s="1118"/>
      <c r="O59" s="1118"/>
      <c r="P59" s="1118"/>
      <c r="Q59" s="1121"/>
      <c r="R59" s="1121"/>
      <c r="S59" s="1121"/>
      <c r="T59" s="1121"/>
      <c r="U59" s="1121"/>
      <c r="V59" s="1121"/>
      <c r="W59" s="1121"/>
    </row>
    <row r="60" spans="1:23" hidden="1" x14ac:dyDescent="0.2">
      <c r="A60" s="1117">
        <v>42</v>
      </c>
      <c r="B60" s="1117"/>
      <c r="C60" s="1118"/>
      <c r="D60" s="1118"/>
      <c r="E60" s="1118"/>
      <c r="F60" s="1118"/>
      <c r="G60" s="1118"/>
      <c r="H60" s="1118"/>
      <c r="I60" s="1118"/>
      <c r="J60" s="1118"/>
      <c r="K60" s="1118"/>
      <c r="L60" s="1118"/>
      <c r="M60" s="1118"/>
      <c r="N60" s="1118"/>
      <c r="O60" s="1118"/>
      <c r="P60" s="1118"/>
      <c r="Q60" s="1121"/>
      <c r="R60" s="1121"/>
      <c r="S60" s="1121"/>
      <c r="T60" s="1121"/>
      <c r="U60" s="1121"/>
      <c r="V60" s="1121"/>
      <c r="W60" s="1121"/>
    </row>
    <row r="61" spans="1:23" hidden="1" x14ac:dyDescent="0.2">
      <c r="A61" s="1117">
        <v>43</v>
      </c>
      <c r="B61" s="1117"/>
      <c r="C61" s="1118"/>
      <c r="D61" s="1118"/>
      <c r="E61" s="1118"/>
      <c r="F61" s="1118"/>
      <c r="G61" s="1118"/>
      <c r="H61" s="1118"/>
      <c r="I61" s="1118"/>
      <c r="J61" s="1118"/>
      <c r="K61" s="1118"/>
      <c r="L61" s="1118"/>
      <c r="M61" s="1118"/>
      <c r="N61" s="1118"/>
      <c r="O61" s="1118"/>
      <c r="P61" s="1118"/>
      <c r="Q61" s="1121"/>
      <c r="R61" s="1121"/>
      <c r="S61" s="1121"/>
      <c r="T61" s="1121"/>
      <c r="U61" s="1121"/>
      <c r="V61" s="1121"/>
      <c r="W61" s="1121"/>
    </row>
    <row r="62" spans="1:23" hidden="1" x14ac:dyDescent="0.2">
      <c r="A62" s="1117">
        <v>44</v>
      </c>
      <c r="B62" s="1117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21"/>
      <c r="R62" s="1121"/>
      <c r="S62" s="1121"/>
      <c r="T62" s="1121"/>
      <c r="U62" s="1121"/>
      <c r="V62" s="1121"/>
      <c r="W62" s="1121"/>
    </row>
    <row r="63" spans="1:23" hidden="1" x14ac:dyDescent="0.2">
      <c r="A63" s="1117">
        <v>45</v>
      </c>
      <c r="B63" s="1117"/>
      <c r="C63" s="1118"/>
      <c r="D63" s="1118"/>
      <c r="E63" s="1118"/>
      <c r="F63" s="1118"/>
      <c r="G63" s="1118"/>
      <c r="H63" s="1118"/>
      <c r="I63" s="1118"/>
      <c r="J63" s="1118"/>
      <c r="K63" s="1118"/>
      <c r="L63" s="1118"/>
      <c r="M63" s="1118"/>
      <c r="N63" s="1118"/>
      <c r="O63" s="1118"/>
      <c r="P63" s="1118"/>
      <c r="Q63" s="1121"/>
      <c r="R63" s="1121"/>
      <c r="S63" s="1121"/>
      <c r="T63" s="1121"/>
      <c r="U63" s="1121"/>
      <c r="V63" s="1121"/>
      <c r="W63" s="1121"/>
    </row>
    <row r="64" spans="1:23" hidden="1" x14ac:dyDescent="0.2">
      <c r="A64" s="1117">
        <v>46</v>
      </c>
      <c r="B64" s="1117"/>
      <c r="C64" s="1118"/>
      <c r="D64" s="1118"/>
      <c r="E64" s="1118"/>
      <c r="F64" s="1118"/>
      <c r="G64" s="1118"/>
      <c r="H64" s="1118"/>
      <c r="I64" s="1118"/>
      <c r="J64" s="1118"/>
      <c r="K64" s="1118"/>
      <c r="L64" s="1118"/>
      <c r="M64" s="1118"/>
      <c r="N64" s="1118"/>
      <c r="O64" s="1118"/>
      <c r="P64" s="1118"/>
      <c r="Q64" s="1121"/>
      <c r="R64" s="1121"/>
      <c r="S64" s="1121"/>
      <c r="T64" s="1121"/>
      <c r="U64" s="1121"/>
      <c r="V64" s="1121"/>
      <c r="W64" s="1121"/>
    </row>
    <row r="65" spans="1:23" hidden="1" x14ac:dyDescent="0.2">
      <c r="A65" s="1117">
        <v>47</v>
      </c>
      <c r="B65" s="1117"/>
      <c r="C65" s="1118"/>
      <c r="D65" s="1118"/>
      <c r="E65" s="1118"/>
      <c r="F65" s="1118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121"/>
      <c r="R65" s="1121"/>
      <c r="S65" s="1121"/>
      <c r="T65" s="1121"/>
      <c r="U65" s="1121"/>
      <c r="V65" s="1121"/>
      <c r="W65" s="1121"/>
    </row>
    <row r="66" spans="1:23" hidden="1" x14ac:dyDescent="0.2">
      <c r="A66" s="1117">
        <v>48</v>
      </c>
      <c r="B66" s="1117"/>
      <c r="C66" s="1118"/>
      <c r="D66" s="1118"/>
      <c r="E66" s="1118"/>
      <c r="F66" s="1118"/>
      <c r="G66" s="1118"/>
      <c r="H66" s="1118"/>
      <c r="I66" s="1118"/>
      <c r="J66" s="1118"/>
      <c r="K66" s="1118"/>
      <c r="L66" s="1118"/>
      <c r="M66" s="1118"/>
      <c r="N66" s="1118"/>
      <c r="O66" s="1118"/>
      <c r="P66" s="1118"/>
      <c r="Q66" s="1121"/>
      <c r="R66" s="1121"/>
      <c r="S66" s="1121"/>
      <c r="T66" s="1121"/>
      <c r="U66" s="1121"/>
      <c r="V66" s="1121"/>
      <c r="W66" s="1121"/>
    </row>
    <row r="67" spans="1:23" hidden="1" x14ac:dyDescent="0.2">
      <c r="A67" s="1117">
        <v>49</v>
      </c>
      <c r="B67" s="1117"/>
      <c r="C67" s="1118"/>
      <c r="D67" s="1118"/>
      <c r="E67" s="1118"/>
      <c r="F67" s="1118"/>
      <c r="G67" s="1118"/>
      <c r="H67" s="1118"/>
      <c r="I67" s="1118"/>
      <c r="J67" s="1118"/>
      <c r="K67" s="1118"/>
      <c r="L67" s="1118"/>
      <c r="M67" s="1118"/>
      <c r="N67" s="1118"/>
      <c r="O67" s="1118"/>
      <c r="P67" s="1118"/>
      <c r="Q67" s="1121"/>
      <c r="R67" s="1121"/>
      <c r="S67" s="1121"/>
      <c r="T67" s="1121"/>
      <c r="U67" s="1121"/>
      <c r="V67" s="1121"/>
      <c r="W67" s="1121"/>
    </row>
    <row r="68" spans="1:23" hidden="1" x14ac:dyDescent="0.2">
      <c r="A68" s="1117">
        <v>50</v>
      </c>
      <c r="B68" s="1117"/>
      <c r="C68" s="1118"/>
      <c r="D68" s="1118"/>
      <c r="E68" s="1118"/>
      <c r="F68" s="1118"/>
      <c r="G68" s="1118"/>
      <c r="H68" s="1118"/>
      <c r="I68" s="1118"/>
      <c r="J68" s="1118"/>
      <c r="K68" s="1118"/>
      <c r="L68" s="1118"/>
      <c r="M68" s="1118"/>
      <c r="N68" s="1118"/>
      <c r="O68" s="1118"/>
      <c r="P68" s="1118"/>
      <c r="Q68" s="1121"/>
      <c r="R68" s="1121"/>
      <c r="S68" s="1121"/>
      <c r="T68" s="1121"/>
      <c r="U68" s="1121"/>
      <c r="V68" s="1121"/>
      <c r="W68" s="1121"/>
    </row>
    <row r="69" spans="1:23" hidden="1" x14ac:dyDescent="0.2">
      <c r="A69" s="1117">
        <v>51</v>
      </c>
      <c r="B69" s="1117"/>
      <c r="C69" s="1118"/>
      <c r="D69" s="1118"/>
      <c r="E69" s="1118"/>
      <c r="F69" s="1118"/>
      <c r="G69" s="1118"/>
      <c r="H69" s="1118"/>
      <c r="I69" s="1118"/>
      <c r="J69" s="1118"/>
      <c r="K69" s="1118"/>
      <c r="L69" s="1118"/>
      <c r="M69" s="1118"/>
      <c r="N69" s="1118"/>
      <c r="O69" s="1118"/>
      <c r="P69" s="1118"/>
      <c r="Q69" s="1121"/>
      <c r="R69" s="1121"/>
      <c r="S69" s="1121"/>
      <c r="T69" s="1121"/>
      <c r="U69" s="1121"/>
      <c r="V69" s="1121"/>
      <c r="W69" s="1121"/>
    </row>
    <row r="70" spans="1:23" hidden="1" x14ac:dyDescent="0.2">
      <c r="A70" s="1117">
        <v>52</v>
      </c>
      <c r="B70" s="1117"/>
      <c r="C70" s="1118"/>
      <c r="D70" s="1118"/>
      <c r="E70" s="1118"/>
      <c r="F70" s="1118"/>
      <c r="G70" s="1118"/>
      <c r="H70" s="1118"/>
      <c r="I70" s="1118"/>
      <c r="J70" s="1118"/>
      <c r="K70" s="1118"/>
      <c r="L70" s="1118"/>
      <c r="M70" s="1118"/>
      <c r="N70" s="1118"/>
      <c r="O70" s="1118"/>
      <c r="P70" s="1118"/>
      <c r="Q70" s="1121"/>
      <c r="R70" s="1121"/>
      <c r="S70" s="1121"/>
      <c r="T70" s="1121"/>
      <c r="U70" s="1121"/>
      <c r="V70" s="1121"/>
      <c r="W70" s="1121"/>
    </row>
    <row r="71" spans="1:23" hidden="1" x14ac:dyDescent="0.2">
      <c r="A71" s="1117">
        <v>53</v>
      </c>
      <c r="B71" s="1117"/>
      <c r="C71" s="1118"/>
      <c r="D71" s="1118"/>
      <c r="E71" s="1118"/>
      <c r="F71" s="1118"/>
      <c r="G71" s="1118"/>
      <c r="H71" s="1118"/>
      <c r="I71" s="1118"/>
      <c r="J71" s="1118"/>
      <c r="K71" s="1118"/>
      <c r="L71" s="1118"/>
      <c r="M71" s="1118"/>
      <c r="N71" s="1118"/>
      <c r="O71" s="1118"/>
      <c r="P71" s="1118"/>
      <c r="Q71" s="1121"/>
      <c r="R71" s="1121"/>
      <c r="S71" s="1121"/>
      <c r="T71" s="1121"/>
      <c r="U71" s="1121"/>
      <c r="V71" s="1121"/>
      <c r="W71" s="1121"/>
    </row>
    <row r="72" spans="1:23" hidden="1" x14ac:dyDescent="0.2">
      <c r="A72" s="1117">
        <v>54</v>
      </c>
      <c r="B72" s="1117"/>
      <c r="C72" s="1118"/>
      <c r="D72" s="1118"/>
      <c r="E72" s="1118"/>
      <c r="F72" s="1118"/>
      <c r="G72" s="1118"/>
      <c r="H72" s="1118"/>
      <c r="I72" s="1118"/>
      <c r="J72" s="1118"/>
      <c r="K72" s="1118"/>
      <c r="L72" s="1118"/>
      <c r="M72" s="1118"/>
      <c r="N72" s="1118"/>
      <c r="O72" s="1118"/>
      <c r="P72" s="1118"/>
      <c r="Q72" s="1121"/>
      <c r="R72" s="1121"/>
      <c r="S72" s="1121"/>
      <c r="T72" s="1121"/>
      <c r="U72" s="1121"/>
      <c r="V72" s="1121"/>
      <c r="W72" s="1121"/>
    </row>
    <row r="73" spans="1:23" hidden="1" x14ac:dyDescent="0.2">
      <c r="A73" s="1117">
        <v>55</v>
      </c>
      <c r="B73" s="1117"/>
      <c r="C73" s="1118"/>
      <c r="D73" s="1118"/>
      <c r="E73" s="1118"/>
      <c r="F73" s="1118"/>
      <c r="G73" s="1118"/>
      <c r="H73" s="1118"/>
      <c r="I73" s="1118"/>
      <c r="J73" s="1118"/>
      <c r="K73" s="1118"/>
      <c r="L73" s="1118"/>
      <c r="M73" s="1118"/>
      <c r="N73" s="1118"/>
      <c r="O73" s="1118"/>
      <c r="P73" s="1118"/>
      <c r="Q73" s="1121"/>
      <c r="R73" s="1121"/>
      <c r="S73" s="1121"/>
      <c r="T73" s="1121"/>
      <c r="U73" s="1121"/>
      <c r="V73" s="1121"/>
      <c r="W73" s="1121"/>
    </row>
    <row r="74" spans="1:23" hidden="1" x14ac:dyDescent="0.2">
      <c r="A74" s="1117">
        <v>56</v>
      </c>
      <c r="B74" s="1117"/>
      <c r="C74" s="1118"/>
      <c r="D74" s="1118"/>
      <c r="E74" s="1118"/>
      <c r="F74" s="1118"/>
      <c r="G74" s="1118"/>
      <c r="H74" s="1118"/>
      <c r="I74" s="1118"/>
      <c r="J74" s="1118"/>
      <c r="K74" s="1118"/>
      <c r="L74" s="1118"/>
      <c r="M74" s="1118"/>
      <c r="N74" s="1118"/>
      <c r="O74" s="1118"/>
      <c r="P74" s="1118"/>
      <c r="Q74" s="1121"/>
      <c r="R74" s="1121"/>
      <c r="S74" s="1121"/>
      <c r="T74" s="1121"/>
      <c r="U74" s="1121"/>
      <c r="V74" s="1121"/>
      <c r="W74" s="1121"/>
    </row>
    <row r="75" spans="1:23" hidden="1" x14ac:dyDescent="0.2">
      <c r="A75" s="1117">
        <v>57</v>
      </c>
      <c r="B75" s="1117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21"/>
      <c r="R75" s="1121"/>
      <c r="S75" s="1121"/>
      <c r="T75" s="1121"/>
      <c r="U75" s="1121"/>
      <c r="V75" s="1121"/>
      <c r="W75" s="1121"/>
    </row>
    <row r="76" spans="1:23" hidden="1" x14ac:dyDescent="0.2">
      <c r="A76" s="1117">
        <v>58</v>
      </c>
      <c r="B76" s="1117"/>
      <c r="C76" s="1118"/>
      <c r="D76" s="1118"/>
      <c r="E76" s="1118"/>
      <c r="F76" s="1118"/>
      <c r="G76" s="1118"/>
      <c r="H76" s="1118"/>
      <c r="I76" s="1118"/>
      <c r="J76" s="1118"/>
      <c r="K76" s="1118"/>
      <c r="L76" s="1118"/>
      <c r="M76" s="1118"/>
      <c r="N76" s="1118"/>
      <c r="O76" s="1118"/>
      <c r="P76" s="1118"/>
      <c r="Q76" s="1121"/>
      <c r="R76" s="1121"/>
      <c r="S76" s="1121"/>
      <c r="T76" s="1121"/>
      <c r="U76" s="1121"/>
      <c r="V76" s="1121"/>
      <c r="W76" s="1121"/>
    </row>
    <row r="77" spans="1:23" hidden="1" x14ac:dyDescent="0.2">
      <c r="A77" s="1117">
        <v>59</v>
      </c>
      <c r="B77" s="1117"/>
      <c r="C77" s="1118"/>
      <c r="D77" s="1118"/>
      <c r="E77" s="1118"/>
      <c r="F77" s="1118"/>
      <c r="G77" s="1118"/>
      <c r="H77" s="1118"/>
      <c r="I77" s="1118"/>
      <c r="J77" s="1118"/>
      <c r="K77" s="1118"/>
      <c r="L77" s="1118"/>
      <c r="M77" s="1118"/>
      <c r="N77" s="1118"/>
      <c r="O77" s="1118"/>
      <c r="P77" s="1118"/>
      <c r="Q77" s="1121"/>
      <c r="R77" s="1121"/>
      <c r="S77" s="1121"/>
      <c r="T77" s="1121"/>
      <c r="U77" s="1121"/>
      <c r="V77" s="1121"/>
      <c r="W77" s="1121"/>
    </row>
    <row r="78" spans="1:23" hidden="1" x14ac:dyDescent="0.2">
      <c r="A78" s="1117">
        <v>60</v>
      </c>
      <c r="B78" s="1117"/>
      <c r="C78" s="1118"/>
      <c r="D78" s="1118"/>
      <c r="E78" s="1118"/>
      <c r="F78" s="1118"/>
      <c r="G78" s="1118"/>
      <c r="H78" s="1118"/>
      <c r="I78" s="1118"/>
      <c r="J78" s="1118"/>
      <c r="K78" s="1118"/>
      <c r="L78" s="1118"/>
      <c r="M78" s="1118"/>
      <c r="N78" s="1118"/>
      <c r="O78" s="1118"/>
      <c r="P78" s="1118"/>
      <c r="Q78" s="1121"/>
      <c r="R78" s="1121"/>
      <c r="S78" s="1121"/>
      <c r="T78" s="1121"/>
      <c r="U78" s="1121"/>
      <c r="V78" s="1121"/>
      <c r="W78" s="1121"/>
    </row>
    <row r="79" spans="1:23" hidden="1" x14ac:dyDescent="0.2">
      <c r="A79" s="1117">
        <v>61</v>
      </c>
      <c r="B79" s="1117"/>
      <c r="C79" s="1118"/>
      <c r="D79" s="1118"/>
      <c r="E79" s="1118"/>
      <c r="F79" s="1118"/>
      <c r="G79" s="1118"/>
      <c r="H79" s="1118"/>
      <c r="I79" s="1118"/>
      <c r="J79" s="1118"/>
      <c r="K79" s="1118"/>
      <c r="L79" s="1118"/>
      <c r="M79" s="1118"/>
      <c r="N79" s="1118"/>
      <c r="O79" s="1118"/>
      <c r="P79" s="1118"/>
      <c r="Q79" s="1121"/>
      <c r="R79" s="1121"/>
      <c r="S79" s="1121"/>
      <c r="T79" s="1121"/>
      <c r="U79" s="1121"/>
      <c r="V79" s="1121"/>
      <c r="W79" s="1121"/>
    </row>
    <row r="80" spans="1:23" hidden="1" x14ac:dyDescent="0.2">
      <c r="A80" s="1117">
        <v>62</v>
      </c>
      <c r="B80" s="1117"/>
      <c r="C80" s="1118"/>
      <c r="D80" s="1118"/>
      <c r="E80" s="1118"/>
      <c r="F80" s="1118"/>
      <c r="G80" s="1118"/>
      <c r="H80" s="1118"/>
      <c r="I80" s="1118"/>
      <c r="J80" s="1118"/>
      <c r="K80" s="1118"/>
      <c r="L80" s="1118"/>
      <c r="M80" s="1118"/>
      <c r="N80" s="1118"/>
      <c r="O80" s="1118"/>
      <c r="P80" s="1118"/>
      <c r="Q80" s="1121"/>
      <c r="R80" s="1121"/>
      <c r="S80" s="1121"/>
      <c r="T80" s="1121"/>
      <c r="U80" s="1121"/>
      <c r="V80" s="1121"/>
      <c r="W80" s="1121"/>
    </row>
    <row r="81" spans="1:23" hidden="1" x14ac:dyDescent="0.2">
      <c r="A81" s="1117">
        <v>63</v>
      </c>
      <c r="B81" s="1117"/>
      <c r="C81" s="1118"/>
      <c r="D81" s="1118"/>
      <c r="E81" s="1118"/>
      <c r="F81" s="1118"/>
      <c r="G81" s="1118"/>
      <c r="H81" s="1118"/>
      <c r="I81" s="1118"/>
      <c r="J81" s="1118"/>
      <c r="K81" s="1118"/>
      <c r="L81" s="1118"/>
      <c r="M81" s="1118"/>
      <c r="N81" s="1118"/>
      <c r="O81" s="1118"/>
      <c r="P81" s="1118"/>
      <c r="Q81" s="1121"/>
      <c r="R81" s="1121"/>
      <c r="S81" s="1121"/>
      <c r="T81" s="1121"/>
      <c r="U81" s="1121"/>
      <c r="V81" s="1121"/>
      <c r="W81" s="1121"/>
    </row>
    <row r="82" spans="1:23" hidden="1" x14ac:dyDescent="0.2">
      <c r="A82" s="1117">
        <v>64</v>
      </c>
      <c r="B82" s="1117"/>
      <c r="C82" s="1118"/>
      <c r="D82" s="1118"/>
      <c r="E82" s="1118"/>
      <c r="F82" s="1118"/>
      <c r="G82" s="1118"/>
      <c r="H82" s="1118"/>
      <c r="I82" s="1118"/>
      <c r="J82" s="1118"/>
      <c r="K82" s="1118"/>
      <c r="L82" s="1118"/>
      <c r="M82" s="1118"/>
      <c r="N82" s="1118"/>
      <c r="O82" s="1118"/>
      <c r="P82" s="1118"/>
      <c r="Q82" s="1121"/>
      <c r="R82" s="1121"/>
      <c r="S82" s="1121"/>
      <c r="T82" s="1121"/>
      <c r="U82" s="1121"/>
      <c r="V82" s="1121"/>
      <c r="W82" s="1121"/>
    </row>
    <row r="83" spans="1:23" hidden="1" x14ac:dyDescent="0.2">
      <c r="A83" s="1117">
        <v>65</v>
      </c>
      <c r="B83" s="1117"/>
      <c r="C83" s="1118"/>
      <c r="D83" s="1118"/>
      <c r="E83" s="1118"/>
      <c r="F83" s="1118"/>
      <c r="G83" s="1118"/>
      <c r="H83" s="1118"/>
      <c r="I83" s="1118"/>
      <c r="J83" s="1118"/>
      <c r="K83" s="1118"/>
      <c r="L83" s="1118"/>
      <c r="M83" s="1118"/>
      <c r="N83" s="1118"/>
      <c r="O83" s="1118"/>
      <c r="P83" s="1118"/>
      <c r="Q83" s="1121"/>
      <c r="R83" s="1121"/>
      <c r="S83" s="1121"/>
      <c r="T83" s="1121"/>
      <c r="U83" s="1121"/>
      <c r="V83" s="1121"/>
      <c r="W83" s="1121"/>
    </row>
    <row r="84" spans="1:23" hidden="1" x14ac:dyDescent="0.2">
      <c r="A84" s="1117">
        <v>66</v>
      </c>
      <c r="B84" s="1117"/>
      <c r="C84" s="1118"/>
      <c r="D84" s="1118"/>
      <c r="E84" s="1118"/>
      <c r="F84" s="1118"/>
      <c r="G84" s="1118"/>
      <c r="H84" s="1118"/>
      <c r="I84" s="1118"/>
      <c r="J84" s="1118"/>
      <c r="K84" s="1118"/>
      <c r="L84" s="1118"/>
      <c r="M84" s="1118"/>
      <c r="N84" s="1118"/>
      <c r="O84" s="1118"/>
      <c r="P84" s="1118"/>
      <c r="Q84" s="1121"/>
      <c r="R84" s="1121"/>
      <c r="S84" s="1121"/>
      <c r="T84" s="1121"/>
      <c r="U84" s="1121"/>
      <c r="V84" s="1121"/>
      <c r="W84" s="1121"/>
    </row>
    <row r="85" spans="1:23" hidden="1" x14ac:dyDescent="0.2">
      <c r="A85" s="1117">
        <v>67</v>
      </c>
      <c r="B85" s="1117"/>
      <c r="C85" s="1118"/>
      <c r="D85" s="1118"/>
      <c r="E85" s="1118"/>
      <c r="F85" s="1118"/>
      <c r="G85" s="1118"/>
      <c r="H85" s="1118"/>
      <c r="I85" s="1118"/>
      <c r="J85" s="1118"/>
      <c r="K85" s="1118"/>
      <c r="L85" s="1118"/>
      <c r="M85" s="1118"/>
      <c r="N85" s="1118"/>
      <c r="O85" s="1118"/>
      <c r="P85" s="1118"/>
      <c r="Q85" s="1121"/>
      <c r="R85" s="1121"/>
      <c r="S85" s="1121"/>
      <c r="T85" s="1121"/>
      <c r="U85" s="1121"/>
      <c r="V85" s="1121"/>
      <c r="W85" s="1121"/>
    </row>
    <row r="86" spans="1:23" hidden="1" x14ac:dyDescent="0.2">
      <c r="A86" s="1117">
        <v>68</v>
      </c>
      <c r="B86" s="1117"/>
      <c r="C86" s="1118"/>
      <c r="D86" s="1118"/>
      <c r="E86" s="1118"/>
      <c r="F86" s="1118"/>
      <c r="G86" s="1118"/>
      <c r="H86" s="1118"/>
      <c r="I86" s="1118"/>
      <c r="J86" s="1118"/>
      <c r="K86" s="1118"/>
      <c r="L86" s="1118"/>
      <c r="M86" s="1118"/>
      <c r="N86" s="1118"/>
      <c r="O86" s="1118"/>
      <c r="P86" s="1118"/>
      <c r="Q86" s="1121"/>
      <c r="R86" s="1121"/>
      <c r="S86" s="1121"/>
      <c r="T86" s="1121"/>
      <c r="U86" s="1121"/>
      <c r="V86" s="1121"/>
      <c r="W86" s="1121"/>
    </row>
    <row r="87" spans="1:23" hidden="1" x14ac:dyDescent="0.2">
      <c r="A87" s="1117">
        <v>69</v>
      </c>
      <c r="B87" s="1117"/>
      <c r="C87" s="1118"/>
      <c r="D87" s="1118"/>
      <c r="E87" s="1118"/>
      <c r="F87" s="1118"/>
      <c r="G87" s="1118"/>
      <c r="H87" s="1118"/>
      <c r="I87" s="1118"/>
      <c r="J87" s="1118"/>
      <c r="K87" s="1118"/>
      <c r="L87" s="1118"/>
      <c r="M87" s="1118"/>
      <c r="N87" s="1118"/>
      <c r="O87" s="1118"/>
      <c r="P87" s="1118"/>
      <c r="Q87" s="1121"/>
      <c r="R87" s="1121"/>
      <c r="S87" s="1121"/>
      <c r="T87" s="1121"/>
      <c r="U87" s="1121"/>
      <c r="V87" s="1121"/>
      <c r="W87" s="1121"/>
    </row>
    <row r="88" spans="1:23" hidden="1" x14ac:dyDescent="0.2">
      <c r="A88" s="1117">
        <v>70</v>
      </c>
      <c r="B88" s="1117"/>
      <c r="C88" s="1118"/>
      <c r="D88" s="1118"/>
      <c r="E88" s="1118"/>
      <c r="F88" s="1118"/>
      <c r="G88" s="1118"/>
      <c r="H88" s="1118"/>
      <c r="I88" s="1118"/>
      <c r="J88" s="1118"/>
      <c r="K88" s="1118"/>
      <c r="L88" s="1118"/>
      <c r="M88" s="1118"/>
      <c r="N88" s="1118"/>
      <c r="O88" s="1118"/>
      <c r="P88" s="1118"/>
      <c r="Q88" s="1121"/>
      <c r="R88" s="1121"/>
      <c r="S88" s="1121"/>
      <c r="T88" s="1121"/>
      <c r="U88" s="1121"/>
      <c r="V88" s="1121"/>
      <c r="W88" s="1121"/>
    </row>
    <row r="89" spans="1:23" hidden="1" x14ac:dyDescent="0.2">
      <c r="A89" s="1117">
        <v>71</v>
      </c>
      <c r="B89" s="1117"/>
      <c r="C89" s="1118"/>
      <c r="D89" s="1118"/>
      <c r="E89" s="1118"/>
      <c r="F89" s="1118"/>
      <c r="G89" s="1118"/>
      <c r="H89" s="1118"/>
      <c r="I89" s="1118"/>
      <c r="J89" s="1118"/>
      <c r="K89" s="1118"/>
      <c r="L89" s="1118"/>
      <c r="M89" s="1118"/>
      <c r="N89" s="1118"/>
      <c r="O89" s="1118"/>
      <c r="P89" s="1118"/>
      <c r="Q89" s="1121"/>
      <c r="R89" s="1121"/>
      <c r="S89" s="1121"/>
      <c r="T89" s="1121"/>
      <c r="U89" s="1121"/>
      <c r="V89" s="1121"/>
      <c r="W89" s="1121"/>
    </row>
    <row r="90" spans="1:23" hidden="1" x14ac:dyDescent="0.2">
      <c r="A90" s="1117">
        <v>72</v>
      </c>
      <c r="B90" s="1117"/>
      <c r="C90" s="1118"/>
      <c r="D90" s="1118"/>
      <c r="E90" s="1118"/>
      <c r="F90" s="1118"/>
      <c r="G90" s="1118"/>
      <c r="H90" s="1118"/>
      <c r="I90" s="1118"/>
      <c r="J90" s="1118"/>
      <c r="K90" s="1118"/>
      <c r="L90" s="1118"/>
      <c r="M90" s="1118"/>
      <c r="N90" s="1118"/>
      <c r="O90" s="1118"/>
      <c r="P90" s="1118"/>
      <c r="Q90" s="1121"/>
      <c r="R90" s="1121"/>
      <c r="S90" s="1121"/>
      <c r="T90" s="1121"/>
      <c r="U90" s="1121"/>
      <c r="V90" s="1121"/>
      <c r="W90" s="1121"/>
    </row>
    <row r="91" spans="1:23" hidden="1" x14ac:dyDescent="0.2">
      <c r="A91" s="1117">
        <v>73</v>
      </c>
      <c r="B91" s="1117"/>
      <c r="C91" s="1118"/>
      <c r="D91" s="1118"/>
      <c r="E91" s="1118"/>
      <c r="F91" s="1118"/>
      <c r="G91" s="1118"/>
      <c r="H91" s="1118"/>
      <c r="I91" s="1118"/>
      <c r="J91" s="1118"/>
      <c r="K91" s="1118"/>
      <c r="L91" s="1118"/>
      <c r="M91" s="1118"/>
      <c r="N91" s="1118"/>
      <c r="O91" s="1118"/>
      <c r="P91" s="1118"/>
      <c r="Q91" s="1121"/>
      <c r="R91" s="1121"/>
      <c r="S91" s="1121"/>
      <c r="T91" s="1121"/>
      <c r="U91" s="1121"/>
      <c r="V91" s="1121"/>
      <c r="W91" s="1121"/>
    </row>
    <row r="92" spans="1:23" hidden="1" x14ac:dyDescent="0.2">
      <c r="A92" s="1117">
        <v>74</v>
      </c>
      <c r="B92" s="1117"/>
      <c r="C92" s="1118"/>
      <c r="D92" s="1118"/>
      <c r="E92" s="1118"/>
      <c r="F92" s="1118"/>
      <c r="G92" s="1118"/>
      <c r="H92" s="1118"/>
      <c r="I92" s="1118"/>
      <c r="J92" s="1118"/>
      <c r="K92" s="1118"/>
      <c r="L92" s="1118"/>
      <c r="M92" s="1118"/>
      <c r="N92" s="1118"/>
      <c r="O92" s="1118"/>
      <c r="P92" s="1118"/>
      <c r="Q92" s="1121"/>
      <c r="R92" s="1121"/>
      <c r="S92" s="1121"/>
      <c r="T92" s="1121"/>
      <c r="U92" s="1121"/>
      <c r="V92" s="1121"/>
      <c r="W92" s="1121"/>
    </row>
    <row r="93" spans="1:23" hidden="1" x14ac:dyDescent="0.2">
      <c r="A93" s="1117">
        <v>75</v>
      </c>
      <c r="B93" s="1117"/>
      <c r="C93" s="1118"/>
      <c r="D93" s="1118"/>
      <c r="E93" s="1118"/>
      <c r="F93" s="1118"/>
      <c r="G93" s="1118"/>
      <c r="H93" s="1118"/>
      <c r="I93" s="1118"/>
      <c r="J93" s="1118"/>
      <c r="K93" s="1118"/>
      <c r="L93" s="1118"/>
      <c r="M93" s="1118"/>
      <c r="N93" s="1118"/>
      <c r="O93" s="1118"/>
      <c r="P93" s="1118"/>
      <c r="Q93" s="1121"/>
      <c r="R93" s="1121"/>
      <c r="S93" s="1121"/>
      <c r="T93" s="1121"/>
      <c r="U93" s="1121"/>
      <c r="V93" s="1121"/>
      <c r="W93" s="1121"/>
    </row>
    <row r="94" spans="1:23" hidden="1" x14ac:dyDescent="0.2">
      <c r="A94" s="1117">
        <v>76</v>
      </c>
      <c r="B94" s="1117"/>
      <c r="C94" s="1118"/>
      <c r="D94" s="1118"/>
      <c r="E94" s="1118"/>
      <c r="F94" s="1118"/>
      <c r="G94" s="1118"/>
      <c r="H94" s="1118"/>
      <c r="I94" s="1118"/>
      <c r="J94" s="1118"/>
      <c r="K94" s="1118"/>
      <c r="L94" s="1118"/>
      <c r="M94" s="1118"/>
      <c r="N94" s="1118"/>
      <c r="O94" s="1118"/>
      <c r="P94" s="1118"/>
      <c r="Q94" s="1121"/>
      <c r="R94" s="1121"/>
      <c r="S94" s="1121"/>
      <c r="T94" s="1121"/>
      <c r="U94" s="1121"/>
      <c r="V94" s="1121"/>
      <c r="W94" s="1121"/>
    </row>
    <row r="95" spans="1:23" hidden="1" x14ac:dyDescent="0.2">
      <c r="A95" s="1117">
        <v>77</v>
      </c>
      <c r="B95" s="1117"/>
      <c r="C95" s="1118"/>
      <c r="D95" s="1118"/>
      <c r="E95" s="1118"/>
      <c r="F95" s="1118"/>
      <c r="G95" s="1118"/>
      <c r="H95" s="1118"/>
      <c r="I95" s="1118"/>
      <c r="J95" s="1118"/>
      <c r="K95" s="1118"/>
      <c r="L95" s="1118"/>
      <c r="M95" s="1118"/>
      <c r="N95" s="1118"/>
      <c r="O95" s="1118"/>
      <c r="P95" s="1118"/>
      <c r="Q95" s="1121"/>
      <c r="R95" s="1121"/>
      <c r="S95" s="1121"/>
      <c r="T95" s="1121"/>
      <c r="U95" s="1121"/>
      <c r="V95" s="1121"/>
      <c r="W95" s="1121"/>
    </row>
    <row r="96" spans="1:23" hidden="1" x14ac:dyDescent="0.2">
      <c r="A96" s="1117">
        <v>78</v>
      </c>
      <c r="B96" s="1117"/>
      <c r="C96" s="1118"/>
      <c r="D96" s="1118"/>
      <c r="E96" s="1118"/>
      <c r="F96" s="1118"/>
      <c r="G96" s="1118"/>
      <c r="H96" s="1118"/>
      <c r="I96" s="1118"/>
      <c r="J96" s="1118"/>
      <c r="K96" s="1118"/>
      <c r="L96" s="1118"/>
      <c r="M96" s="1118"/>
      <c r="N96" s="1118"/>
      <c r="O96" s="1118"/>
      <c r="P96" s="1118"/>
      <c r="Q96" s="1121"/>
      <c r="R96" s="1121"/>
      <c r="S96" s="1121"/>
      <c r="T96" s="1121"/>
      <c r="U96" s="1121"/>
      <c r="V96" s="1121"/>
      <c r="W96" s="1121"/>
    </row>
    <row r="97" spans="1:23" hidden="1" x14ac:dyDescent="0.2">
      <c r="A97" s="1117">
        <v>79</v>
      </c>
      <c r="B97" s="1117"/>
      <c r="C97" s="1118"/>
      <c r="D97" s="1118"/>
      <c r="E97" s="1118"/>
      <c r="F97" s="1118"/>
      <c r="G97" s="1118"/>
      <c r="H97" s="1118"/>
      <c r="I97" s="1118"/>
      <c r="J97" s="1118"/>
      <c r="K97" s="1118"/>
      <c r="L97" s="1118"/>
      <c r="M97" s="1118"/>
      <c r="N97" s="1118"/>
      <c r="O97" s="1118"/>
      <c r="P97" s="1118"/>
      <c r="Q97" s="1121"/>
      <c r="R97" s="1121"/>
      <c r="S97" s="1121"/>
      <c r="T97" s="1121"/>
      <c r="U97" s="1121"/>
      <c r="V97" s="1121"/>
      <c r="W97" s="1121"/>
    </row>
    <row r="98" spans="1:23" hidden="1" x14ac:dyDescent="0.2">
      <c r="A98" s="1117">
        <v>80</v>
      </c>
      <c r="B98" s="1117"/>
      <c r="C98" s="1118"/>
      <c r="D98" s="1118"/>
      <c r="E98" s="1118"/>
      <c r="F98" s="1118"/>
      <c r="G98" s="1118"/>
      <c r="H98" s="1118"/>
      <c r="I98" s="1118"/>
      <c r="J98" s="1118"/>
      <c r="K98" s="1118"/>
      <c r="L98" s="1118"/>
      <c r="M98" s="1118"/>
      <c r="N98" s="1118"/>
      <c r="O98" s="1118"/>
      <c r="P98" s="1118"/>
      <c r="Q98" s="1121"/>
      <c r="R98" s="1121"/>
      <c r="S98" s="1121"/>
      <c r="T98" s="1121"/>
      <c r="U98" s="1121"/>
      <c r="V98" s="1121"/>
      <c r="W98" s="1121"/>
    </row>
    <row r="99" spans="1:23" hidden="1" x14ac:dyDescent="0.2">
      <c r="A99" s="1117">
        <v>81</v>
      </c>
      <c r="B99" s="1117"/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8"/>
      <c r="N99" s="1118"/>
      <c r="O99" s="1118"/>
      <c r="P99" s="1118"/>
      <c r="Q99" s="1121"/>
      <c r="R99" s="1121"/>
      <c r="S99" s="1121"/>
      <c r="T99" s="1121"/>
      <c r="U99" s="1121"/>
      <c r="V99" s="1121"/>
      <c r="W99" s="1121"/>
    </row>
    <row r="100" spans="1:23" hidden="1" x14ac:dyDescent="0.2">
      <c r="A100" s="1117">
        <v>82</v>
      </c>
      <c r="B100" s="1117"/>
      <c r="C100" s="1118"/>
      <c r="D100" s="1118"/>
      <c r="E100" s="1118"/>
      <c r="F100" s="1118"/>
      <c r="G100" s="1118"/>
      <c r="H100" s="1118"/>
      <c r="I100" s="1118"/>
      <c r="J100" s="1118"/>
      <c r="K100" s="1118"/>
      <c r="L100" s="1118"/>
      <c r="M100" s="1118"/>
      <c r="N100" s="1118"/>
      <c r="O100" s="1118"/>
      <c r="P100" s="1118"/>
      <c r="Q100" s="1121"/>
      <c r="R100" s="1121"/>
      <c r="S100" s="1121"/>
      <c r="T100" s="1121"/>
      <c r="U100" s="1121"/>
      <c r="V100" s="1121"/>
      <c r="W100" s="1121"/>
    </row>
    <row r="101" spans="1:23" hidden="1" x14ac:dyDescent="0.2">
      <c r="A101" s="1117">
        <v>83</v>
      </c>
      <c r="B101" s="1117"/>
      <c r="C101" s="1118"/>
      <c r="D101" s="1118"/>
      <c r="E101" s="1118"/>
      <c r="F101" s="1118"/>
      <c r="G101" s="1118"/>
      <c r="H101" s="1118"/>
      <c r="I101" s="1118"/>
      <c r="J101" s="1118"/>
      <c r="K101" s="1118"/>
      <c r="L101" s="1118"/>
      <c r="M101" s="1118"/>
      <c r="N101" s="1118"/>
      <c r="O101" s="1118"/>
      <c r="P101" s="1118"/>
      <c r="Q101" s="1121"/>
      <c r="R101" s="1121"/>
      <c r="S101" s="1121"/>
      <c r="T101" s="1121"/>
      <c r="U101" s="1121"/>
      <c r="V101" s="1121"/>
      <c r="W101" s="1121"/>
    </row>
    <row r="102" spans="1:23" hidden="1" x14ac:dyDescent="0.2">
      <c r="A102" s="1117">
        <v>84</v>
      </c>
      <c r="B102" s="1117"/>
      <c r="C102" s="1118"/>
      <c r="D102" s="1118"/>
      <c r="E102" s="1118"/>
      <c r="F102" s="1118"/>
      <c r="G102" s="1118"/>
      <c r="H102" s="1118"/>
      <c r="I102" s="1118"/>
      <c r="J102" s="1118"/>
      <c r="K102" s="1118"/>
      <c r="L102" s="1118"/>
      <c r="M102" s="1118"/>
      <c r="N102" s="1118"/>
      <c r="O102" s="1118"/>
      <c r="P102" s="1118"/>
      <c r="Q102" s="1121"/>
      <c r="R102" s="1121"/>
      <c r="S102" s="1121"/>
      <c r="T102" s="1121"/>
      <c r="U102" s="1121"/>
      <c r="V102" s="1121"/>
      <c r="W102" s="1121"/>
    </row>
    <row r="103" spans="1:23" hidden="1" x14ac:dyDescent="0.2">
      <c r="A103" s="1117">
        <v>85</v>
      </c>
      <c r="B103" s="1117"/>
      <c r="C103" s="1118"/>
      <c r="D103" s="1118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21"/>
      <c r="R103" s="1121"/>
      <c r="S103" s="1121"/>
      <c r="T103" s="1121"/>
      <c r="U103" s="1121"/>
      <c r="V103" s="1121"/>
      <c r="W103" s="1121"/>
    </row>
    <row r="104" spans="1:23" hidden="1" x14ac:dyDescent="0.2">
      <c r="A104" s="1117">
        <v>86</v>
      </c>
      <c r="B104" s="1117"/>
      <c r="C104" s="1118"/>
      <c r="D104" s="1118"/>
      <c r="E104" s="1118"/>
      <c r="F104" s="1118"/>
      <c r="G104" s="1118"/>
      <c r="H104" s="1118"/>
      <c r="I104" s="1118"/>
      <c r="J104" s="1118"/>
      <c r="K104" s="1118"/>
      <c r="L104" s="1118"/>
      <c r="M104" s="1118"/>
      <c r="N104" s="1118"/>
      <c r="O104" s="1118"/>
      <c r="P104" s="1118"/>
      <c r="Q104" s="1121"/>
      <c r="R104" s="1121"/>
      <c r="S104" s="1121"/>
      <c r="T104" s="1121"/>
      <c r="U104" s="1121"/>
      <c r="V104" s="1121"/>
      <c r="W104" s="1121"/>
    </row>
    <row r="105" spans="1:23" hidden="1" x14ac:dyDescent="0.2">
      <c r="A105" s="1117">
        <v>87</v>
      </c>
      <c r="B105" s="1117"/>
      <c r="C105" s="1118"/>
      <c r="D105" s="1118"/>
      <c r="E105" s="1118"/>
      <c r="F105" s="1118"/>
      <c r="G105" s="1118"/>
      <c r="H105" s="1118"/>
      <c r="I105" s="1118"/>
      <c r="J105" s="1118"/>
      <c r="K105" s="1118"/>
      <c r="L105" s="1118"/>
      <c r="M105" s="1118"/>
      <c r="N105" s="1118"/>
      <c r="O105" s="1118"/>
      <c r="P105" s="1118"/>
      <c r="Q105" s="1121"/>
      <c r="R105" s="1121"/>
      <c r="S105" s="1121"/>
      <c r="T105" s="1121"/>
      <c r="U105" s="1121"/>
      <c r="V105" s="1121"/>
      <c r="W105" s="1121"/>
    </row>
    <row r="106" spans="1:23" hidden="1" x14ac:dyDescent="0.2">
      <c r="A106" s="1117">
        <v>88</v>
      </c>
      <c r="B106" s="1117"/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8"/>
      <c r="N106" s="1118"/>
      <c r="O106" s="1118"/>
      <c r="P106" s="1118"/>
      <c r="Q106" s="1121"/>
      <c r="R106" s="1121"/>
      <c r="S106" s="1121"/>
      <c r="T106" s="1121"/>
      <c r="U106" s="1121"/>
      <c r="V106" s="1121"/>
      <c r="W106" s="1121"/>
    </row>
    <row r="107" spans="1:23" hidden="1" x14ac:dyDescent="0.2">
      <c r="A107" s="1117">
        <v>89</v>
      </c>
      <c r="B107" s="1117"/>
      <c r="C107" s="1118"/>
      <c r="D107" s="1118"/>
      <c r="E107" s="1118"/>
      <c r="F107" s="1118"/>
      <c r="G107" s="1118"/>
      <c r="H107" s="1118"/>
      <c r="I107" s="1118"/>
      <c r="J107" s="1118"/>
      <c r="K107" s="1118"/>
      <c r="L107" s="1118"/>
      <c r="M107" s="1118"/>
      <c r="N107" s="1118"/>
      <c r="O107" s="1118"/>
      <c r="P107" s="1118"/>
      <c r="Q107" s="1121"/>
      <c r="R107" s="1121"/>
      <c r="S107" s="1121"/>
      <c r="T107" s="1121"/>
      <c r="U107" s="1121"/>
      <c r="V107" s="1121"/>
      <c r="W107" s="1121"/>
    </row>
    <row r="108" spans="1:23" hidden="1" x14ac:dyDescent="0.2">
      <c r="A108" s="1117">
        <v>90</v>
      </c>
      <c r="B108" s="1117"/>
      <c r="C108" s="1118"/>
      <c r="D108" s="1118"/>
      <c r="E108" s="1118"/>
      <c r="F108" s="1118"/>
      <c r="G108" s="1118"/>
      <c r="H108" s="1118"/>
      <c r="I108" s="1118"/>
      <c r="J108" s="1118"/>
      <c r="K108" s="1118"/>
      <c r="L108" s="1118"/>
      <c r="M108" s="1118"/>
      <c r="N108" s="1118"/>
      <c r="O108" s="1118"/>
      <c r="P108" s="1118"/>
      <c r="Q108" s="1121"/>
      <c r="R108" s="1121"/>
      <c r="S108" s="1121"/>
      <c r="T108" s="1121"/>
      <c r="U108" s="1121"/>
      <c r="V108" s="1121"/>
      <c r="W108" s="1121"/>
    </row>
    <row r="109" spans="1:23" hidden="1" x14ac:dyDescent="0.2">
      <c r="A109" s="1117">
        <v>91</v>
      </c>
      <c r="B109" s="1117"/>
      <c r="C109" s="1118"/>
      <c r="D109" s="1118"/>
      <c r="E109" s="1118"/>
      <c r="F109" s="1118"/>
      <c r="G109" s="1118"/>
      <c r="H109" s="1118"/>
      <c r="I109" s="1118"/>
      <c r="J109" s="1118"/>
      <c r="K109" s="1118"/>
      <c r="L109" s="1118"/>
      <c r="M109" s="1118"/>
      <c r="N109" s="1118"/>
      <c r="O109" s="1118"/>
      <c r="P109" s="1118"/>
      <c r="Q109" s="1121"/>
      <c r="R109" s="1121"/>
      <c r="S109" s="1121"/>
      <c r="T109" s="1121"/>
      <c r="U109" s="1121"/>
      <c r="V109" s="1121"/>
      <c r="W109" s="1121"/>
    </row>
    <row r="110" spans="1:23" hidden="1" x14ac:dyDescent="0.2">
      <c r="A110" s="1117">
        <v>92</v>
      </c>
      <c r="B110" s="1117"/>
      <c r="C110" s="1118"/>
      <c r="D110" s="1118"/>
      <c r="E110" s="1118"/>
      <c r="F110" s="1118"/>
      <c r="G110" s="1118"/>
      <c r="H110" s="1118"/>
      <c r="I110" s="1118"/>
      <c r="J110" s="1118"/>
      <c r="K110" s="1118"/>
      <c r="L110" s="1118"/>
      <c r="M110" s="1118"/>
      <c r="N110" s="1118"/>
      <c r="O110" s="1118"/>
      <c r="P110" s="1118"/>
      <c r="Q110" s="1121"/>
      <c r="R110" s="1121"/>
      <c r="S110" s="1121"/>
      <c r="T110" s="1121"/>
      <c r="U110" s="1121"/>
      <c r="V110" s="1121"/>
      <c r="W110" s="1121"/>
    </row>
    <row r="111" spans="1:23" hidden="1" x14ac:dyDescent="0.2">
      <c r="A111" s="1117">
        <v>93</v>
      </c>
      <c r="B111" s="1117"/>
      <c r="C111" s="1118"/>
      <c r="D111" s="1118"/>
      <c r="E111" s="1118"/>
      <c r="F111" s="1118"/>
      <c r="G111" s="1118"/>
      <c r="H111" s="1118"/>
      <c r="I111" s="1118"/>
      <c r="J111" s="1118"/>
      <c r="K111" s="1118"/>
      <c r="L111" s="1118"/>
      <c r="M111" s="1118"/>
      <c r="N111" s="1118"/>
      <c r="O111" s="1118"/>
      <c r="P111" s="1118"/>
      <c r="Q111" s="1121"/>
      <c r="R111" s="1121"/>
      <c r="S111" s="1121"/>
      <c r="T111" s="1121"/>
      <c r="U111" s="1121"/>
      <c r="V111" s="1121"/>
      <c r="W111" s="1121"/>
    </row>
    <row r="112" spans="1:23" hidden="1" x14ac:dyDescent="0.2">
      <c r="A112" s="1117">
        <v>94</v>
      </c>
      <c r="B112" s="1117"/>
      <c r="C112" s="1118"/>
      <c r="D112" s="1118"/>
      <c r="E112" s="1118"/>
      <c r="F112" s="1118"/>
      <c r="G112" s="1118"/>
      <c r="H112" s="1118"/>
      <c r="I112" s="1118"/>
      <c r="J112" s="1118"/>
      <c r="K112" s="1118"/>
      <c r="L112" s="1118"/>
      <c r="M112" s="1118"/>
      <c r="N112" s="1118"/>
      <c r="O112" s="1118"/>
      <c r="P112" s="1118"/>
      <c r="Q112" s="1121"/>
      <c r="R112" s="1121"/>
      <c r="S112" s="1121"/>
      <c r="T112" s="1121"/>
      <c r="U112" s="1121"/>
      <c r="V112" s="1121"/>
      <c r="W112" s="1121"/>
    </row>
    <row r="113" spans="1:23" hidden="1" x14ac:dyDescent="0.2">
      <c r="A113" s="1117">
        <v>95</v>
      </c>
      <c r="B113" s="1117"/>
      <c r="C113" s="1118"/>
      <c r="D113" s="1118"/>
      <c r="E113" s="1118"/>
      <c r="F113" s="1118"/>
      <c r="G113" s="1118"/>
      <c r="H113" s="1118"/>
      <c r="I113" s="1118"/>
      <c r="J113" s="1118"/>
      <c r="K113" s="1118"/>
      <c r="L113" s="1118"/>
      <c r="M113" s="1118"/>
      <c r="N113" s="1118"/>
      <c r="O113" s="1118"/>
      <c r="P113" s="1118"/>
      <c r="Q113" s="1121"/>
      <c r="R113" s="1121"/>
      <c r="S113" s="1121"/>
      <c r="T113" s="1121"/>
      <c r="U113" s="1121"/>
      <c r="V113" s="1121"/>
      <c r="W113" s="1121"/>
    </row>
    <row r="114" spans="1:23" hidden="1" x14ac:dyDescent="0.2">
      <c r="A114" s="1117">
        <v>96</v>
      </c>
      <c r="B114" s="1117"/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8"/>
      <c r="N114" s="1118"/>
      <c r="O114" s="1118"/>
      <c r="P114" s="1118"/>
      <c r="Q114" s="1121"/>
      <c r="R114" s="1121"/>
      <c r="S114" s="1121"/>
      <c r="T114" s="1121"/>
      <c r="U114" s="1121"/>
      <c r="V114" s="1121"/>
      <c r="W114" s="1121"/>
    </row>
    <row r="115" spans="1:23" hidden="1" x14ac:dyDescent="0.2">
      <c r="A115" s="1117">
        <v>97</v>
      </c>
      <c r="B115" s="1117"/>
      <c r="C115" s="1118"/>
      <c r="D115" s="1118"/>
      <c r="E115" s="1118"/>
      <c r="F115" s="1118"/>
      <c r="G115" s="1118"/>
      <c r="H115" s="1118"/>
      <c r="I115" s="1118"/>
      <c r="J115" s="1118"/>
      <c r="K115" s="1118"/>
      <c r="L115" s="1118"/>
      <c r="M115" s="1118"/>
      <c r="N115" s="1118"/>
      <c r="O115" s="1118"/>
      <c r="P115" s="1118"/>
      <c r="Q115" s="1121"/>
      <c r="R115" s="1121"/>
      <c r="S115" s="1121"/>
      <c r="T115" s="1121"/>
      <c r="U115" s="1121"/>
      <c r="V115" s="1121"/>
      <c r="W115" s="1121"/>
    </row>
    <row r="116" spans="1:23" hidden="1" x14ac:dyDescent="0.2">
      <c r="A116" s="1117">
        <v>98</v>
      </c>
      <c r="B116" s="1117"/>
      <c r="C116" s="1118"/>
      <c r="D116" s="1118"/>
      <c r="E116" s="1118"/>
      <c r="F116" s="1118"/>
      <c r="G116" s="1118"/>
      <c r="H116" s="1118"/>
      <c r="I116" s="1118"/>
      <c r="J116" s="1118"/>
      <c r="K116" s="1118"/>
      <c r="L116" s="1118"/>
      <c r="M116" s="1118"/>
      <c r="N116" s="1118"/>
      <c r="O116" s="1118"/>
      <c r="P116" s="1118"/>
      <c r="Q116" s="1121"/>
      <c r="R116" s="1121"/>
      <c r="S116" s="1121"/>
      <c r="T116" s="1121"/>
      <c r="U116" s="1121"/>
      <c r="V116" s="1121"/>
      <c r="W116" s="1121"/>
    </row>
    <row r="117" spans="1:23" hidden="1" x14ac:dyDescent="0.2">
      <c r="A117" s="1117">
        <v>99</v>
      </c>
      <c r="B117" s="1117"/>
      <c r="C117" s="1118"/>
      <c r="D117" s="1118"/>
      <c r="E117" s="1118"/>
      <c r="F117" s="1118"/>
      <c r="G117" s="1118"/>
      <c r="H117" s="1118"/>
      <c r="I117" s="1118"/>
      <c r="J117" s="1118"/>
      <c r="K117" s="1118"/>
      <c r="L117" s="1118"/>
      <c r="M117" s="1118"/>
      <c r="N117" s="1118"/>
      <c r="O117" s="1118"/>
      <c r="P117" s="1118"/>
      <c r="Q117" s="1121"/>
      <c r="R117" s="1121"/>
      <c r="S117" s="1121"/>
      <c r="T117" s="1121"/>
      <c r="U117" s="1121"/>
      <c r="V117" s="1121"/>
      <c r="W117" s="1121"/>
    </row>
    <row r="118" spans="1:23" hidden="1" x14ac:dyDescent="0.2">
      <c r="A118" s="1117">
        <v>100</v>
      </c>
      <c r="B118" s="1117"/>
      <c r="C118" s="1118"/>
      <c r="D118" s="1118"/>
      <c r="E118" s="1118"/>
      <c r="F118" s="1118"/>
      <c r="G118" s="1118"/>
      <c r="H118" s="1118"/>
      <c r="I118" s="1118"/>
      <c r="J118" s="1118"/>
      <c r="K118" s="1118"/>
      <c r="L118" s="1118"/>
      <c r="M118" s="1118"/>
      <c r="N118" s="1118"/>
      <c r="O118" s="1118"/>
      <c r="P118" s="1118"/>
      <c r="Q118" s="1121"/>
      <c r="R118" s="1121"/>
      <c r="S118" s="1121"/>
      <c r="T118" s="1121"/>
      <c r="U118" s="1121"/>
      <c r="V118" s="1121"/>
      <c r="W118" s="1121"/>
    </row>
    <row r="119" spans="1:23" hidden="1" x14ac:dyDescent="0.2">
      <c r="A119" s="1117">
        <v>101</v>
      </c>
      <c r="B119" s="1117"/>
      <c r="C119" s="1118"/>
      <c r="D119" s="1118"/>
      <c r="E119" s="1118"/>
      <c r="F119" s="1118"/>
      <c r="G119" s="1118"/>
      <c r="H119" s="1118"/>
      <c r="I119" s="1118"/>
      <c r="J119" s="1118"/>
      <c r="K119" s="1118"/>
      <c r="L119" s="1118"/>
      <c r="M119" s="1118"/>
      <c r="N119" s="1118"/>
      <c r="O119" s="1118"/>
      <c r="P119" s="1118"/>
      <c r="Q119" s="1121"/>
      <c r="R119" s="1121"/>
      <c r="S119" s="1121"/>
      <c r="T119" s="1121"/>
      <c r="U119" s="1121"/>
      <c r="V119" s="1121"/>
      <c r="W119" s="1121"/>
    </row>
    <row r="120" spans="1:23" hidden="1" x14ac:dyDescent="0.2">
      <c r="A120" s="1117">
        <v>102</v>
      </c>
      <c r="B120" s="1117"/>
      <c r="C120" s="1118"/>
      <c r="D120" s="1118"/>
      <c r="E120" s="1118"/>
      <c r="F120" s="1118"/>
      <c r="G120" s="1118"/>
      <c r="H120" s="1118"/>
      <c r="I120" s="1118"/>
      <c r="J120" s="1118"/>
      <c r="K120" s="1118"/>
      <c r="L120" s="1118"/>
      <c r="M120" s="1118"/>
      <c r="N120" s="1118"/>
      <c r="O120" s="1118"/>
      <c r="P120" s="1118"/>
      <c r="Q120" s="1121"/>
      <c r="R120" s="1121"/>
      <c r="S120" s="1121"/>
      <c r="T120" s="1121"/>
      <c r="U120" s="1121"/>
      <c r="V120" s="1121"/>
      <c r="W120" s="1121"/>
    </row>
    <row r="121" spans="1:23" hidden="1" x14ac:dyDescent="0.2">
      <c r="A121" s="1117">
        <v>103</v>
      </c>
      <c r="B121" s="1117"/>
      <c r="C121" s="1118"/>
      <c r="D121" s="1118"/>
      <c r="E121" s="1118"/>
      <c r="F121" s="1118"/>
      <c r="G121" s="1118"/>
      <c r="H121" s="1118"/>
      <c r="I121" s="1118"/>
      <c r="J121" s="1118"/>
      <c r="K121" s="1118"/>
      <c r="L121" s="1118"/>
      <c r="M121" s="1118"/>
      <c r="N121" s="1118"/>
      <c r="O121" s="1118"/>
      <c r="P121" s="1118"/>
      <c r="Q121" s="1121"/>
      <c r="R121" s="1121"/>
      <c r="S121" s="1121"/>
      <c r="T121" s="1121"/>
      <c r="U121" s="1121"/>
      <c r="V121" s="1121"/>
      <c r="W121" s="1121"/>
    </row>
    <row r="122" spans="1:23" hidden="1" x14ac:dyDescent="0.2">
      <c r="A122" s="1117">
        <v>104</v>
      </c>
      <c r="B122" s="1117"/>
      <c r="C122" s="1118"/>
      <c r="D122" s="1118"/>
      <c r="E122" s="1118"/>
      <c r="F122" s="1118"/>
      <c r="G122" s="1118"/>
      <c r="H122" s="1118"/>
      <c r="I122" s="1118"/>
      <c r="J122" s="1118"/>
      <c r="K122" s="1118"/>
      <c r="L122" s="1118"/>
      <c r="M122" s="1118"/>
      <c r="N122" s="1118"/>
      <c r="O122" s="1118"/>
      <c r="P122" s="1118"/>
      <c r="Q122" s="1121"/>
      <c r="R122" s="1121"/>
      <c r="S122" s="1121"/>
      <c r="T122" s="1121"/>
      <c r="U122" s="1121"/>
      <c r="V122" s="1121"/>
      <c r="W122" s="1121"/>
    </row>
    <row r="123" spans="1:23" hidden="1" x14ac:dyDescent="0.2">
      <c r="A123" s="1117">
        <v>105</v>
      </c>
      <c r="B123" s="1117"/>
      <c r="C123" s="1118"/>
      <c r="D123" s="1118"/>
      <c r="E123" s="1118"/>
      <c r="F123" s="1118"/>
      <c r="G123" s="1118"/>
      <c r="H123" s="1118"/>
      <c r="I123" s="1118"/>
      <c r="J123" s="1118"/>
      <c r="K123" s="1118"/>
      <c r="L123" s="1118"/>
      <c r="M123" s="1118"/>
      <c r="N123" s="1118"/>
      <c r="O123" s="1118"/>
      <c r="P123" s="1118"/>
      <c r="Q123" s="1121"/>
      <c r="R123" s="1121"/>
      <c r="S123" s="1121"/>
      <c r="T123" s="1121"/>
      <c r="U123" s="1121"/>
      <c r="V123" s="1121"/>
      <c r="W123" s="1121"/>
    </row>
    <row r="124" spans="1:23" hidden="1" x14ac:dyDescent="0.2">
      <c r="A124" s="1117">
        <v>106</v>
      </c>
      <c r="B124" s="1117"/>
      <c r="C124" s="1118"/>
      <c r="D124" s="1118"/>
      <c r="E124" s="1118"/>
      <c r="F124" s="1118"/>
      <c r="G124" s="1118"/>
      <c r="H124" s="1118"/>
      <c r="I124" s="1118"/>
      <c r="J124" s="1118"/>
      <c r="K124" s="1118"/>
      <c r="L124" s="1118"/>
      <c r="M124" s="1118"/>
      <c r="N124" s="1118"/>
      <c r="O124" s="1118"/>
      <c r="P124" s="1118"/>
      <c r="Q124" s="1121"/>
      <c r="R124" s="1121"/>
      <c r="S124" s="1121"/>
      <c r="T124" s="1121"/>
      <c r="U124" s="1121"/>
      <c r="V124" s="1121"/>
      <c r="W124" s="1121"/>
    </row>
    <row r="125" spans="1:23" hidden="1" x14ac:dyDescent="0.2">
      <c r="A125" s="1117">
        <v>107</v>
      </c>
      <c r="B125" s="1117"/>
      <c r="C125" s="1118"/>
      <c r="D125" s="1118"/>
      <c r="E125" s="1118"/>
      <c r="F125" s="1118"/>
      <c r="G125" s="1118"/>
      <c r="H125" s="1118"/>
      <c r="I125" s="1118"/>
      <c r="J125" s="1118"/>
      <c r="K125" s="1118"/>
      <c r="L125" s="1118"/>
      <c r="M125" s="1118"/>
      <c r="N125" s="1118"/>
      <c r="O125" s="1118"/>
      <c r="P125" s="1118"/>
      <c r="Q125" s="1121"/>
      <c r="R125" s="1121"/>
      <c r="S125" s="1121"/>
      <c r="T125" s="1121"/>
      <c r="U125" s="1121"/>
      <c r="V125" s="1121"/>
      <c r="W125" s="1121"/>
    </row>
    <row r="126" spans="1:23" hidden="1" x14ac:dyDescent="0.2">
      <c r="A126" s="1117">
        <v>108</v>
      </c>
      <c r="B126" s="1117"/>
      <c r="C126" s="1118"/>
      <c r="D126" s="1118"/>
      <c r="E126" s="1118"/>
      <c r="F126" s="1118"/>
      <c r="G126" s="1118"/>
      <c r="H126" s="1118"/>
      <c r="I126" s="1118"/>
      <c r="J126" s="1118"/>
      <c r="K126" s="1118"/>
      <c r="L126" s="1118"/>
      <c r="M126" s="1118"/>
      <c r="N126" s="1118"/>
      <c r="O126" s="1118"/>
      <c r="P126" s="1118"/>
      <c r="Q126" s="1121"/>
      <c r="R126" s="1121"/>
      <c r="S126" s="1121"/>
      <c r="T126" s="1121"/>
      <c r="U126" s="1121"/>
      <c r="V126" s="1121"/>
      <c r="W126" s="1121"/>
    </row>
    <row r="127" spans="1:23" hidden="1" x14ac:dyDescent="0.2">
      <c r="A127" s="1117">
        <v>109</v>
      </c>
      <c r="B127" s="1117"/>
      <c r="C127" s="1118"/>
      <c r="D127" s="1118"/>
      <c r="E127" s="1118"/>
      <c r="F127" s="1118"/>
      <c r="G127" s="1118"/>
      <c r="H127" s="1118"/>
      <c r="I127" s="1118"/>
      <c r="J127" s="1118"/>
      <c r="K127" s="1118"/>
      <c r="L127" s="1118"/>
      <c r="M127" s="1118"/>
      <c r="N127" s="1118"/>
      <c r="O127" s="1118"/>
      <c r="P127" s="1118"/>
      <c r="Q127" s="1121"/>
      <c r="R127" s="1121"/>
      <c r="S127" s="1121"/>
      <c r="T127" s="1121"/>
      <c r="U127" s="1121"/>
      <c r="V127" s="1121"/>
      <c r="W127" s="1121"/>
    </row>
    <row r="128" spans="1:23" hidden="1" x14ac:dyDescent="0.2">
      <c r="A128" s="1117">
        <v>110</v>
      </c>
      <c r="B128" s="1117"/>
      <c r="C128" s="1118"/>
      <c r="D128" s="1118"/>
      <c r="E128" s="1118"/>
      <c r="F128" s="1118"/>
      <c r="G128" s="1118"/>
      <c r="H128" s="1118"/>
      <c r="I128" s="1118"/>
      <c r="J128" s="1118"/>
      <c r="K128" s="1118"/>
      <c r="L128" s="1118"/>
      <c r="M128" s="1118"/>
      <c r="N128" s="1118"/>
      <c r="O128" s="1118"/>
      <c r="P128" s="1118"/>
      <c r="Q128" s="1121"/>
      <c r="R128" s="1121"/>
      <c r="S128" s="1121"/>
      <c r="T128" s="1121"/>
      <c r="U128" s="1121"/>
      <c r="V128" s="1121"/>
      <c r="W128" s="1121"/>
    </row>
    <row r="129" spans="1:23" hidden="1" x14ac:dyDescent="0.2">
      <c r="A129" s="1117">
        <v>111</v>
      </c>
      <c r="B129" s="1117"/>
      <c r="C129" s="1118"/>
      <c r="D129" s="1118"/>
      <c r="E129" s="1118"/>
      <c r="F129" s="1118"/>
      <c r="G129" s="1118"/>
      <c r="H129" s="1118"/>
      <c r="I129" s="1118"/>
      <c r="J129" s="1118"/>
      <c r="K129" s="1118"/>
      <c r="L129" s="1118"/>
      <c r="M129" s="1118"/>
      <c r="N129" s="1118"/>
      <c r="O129" s="1118"/>
      <c r="P129" s="1118"/>
      <c r="Q129" s="1121"/>
      <c r="R129" s="1121"/>
      <c r="S129" s="1121"/>
      <c r="T129" s="1121"/>
      <c r="U129" s="1121"/>
      <c r="V129" s="1121"/>
      <c r="W129" s="1121"/>
    </row>
    <row r="130" spans="1:23" hidden="1" x14ac:dyDescent="0.2">
      <c r="A130" s="1117">
        <v>112</v>
      </c>
      <c r="B130" s="1117"/>
      <c r="C130" s="1118"/>
      <c r="D130" s="1118"/>
      <c r="E130" s="1118"/>
      <c r="F130" s="1118"/>
      <c r="G130" s="1118"/>
      <c r="H130" s="1118"/>
      <c r="I130" s="1118"/>
      <c r="J130" s="1118"/>
      <c r="K130" s="1118"/>
      <c r="L130" s="1118"/>
      <c r="M130" s="1118"/>
      <c r="N130" s="1118"/>
      <c r="O130" s="1118"/>
      <c r="P130" s="1118"/>
      <c r="Q130" s="1121"/>
      <c r="R130" s="1121"/>
      <c r="S130" s="1121"/>
      <c r="T130" s="1121"/>
      <c r="U130" s="1121"/>
      <c r="V130" s="1121"/>
      <c r="W130" s="1121"/>
    </row>
    <row r="131" spans="1:23" hidden="1" x14ac:dyDescent="0.2">
      <c r="A131" s="1117">
        <v>113</v>
      </c>
      <c r="B131" s="1117"/>
      <c r="C131" s="1118"/>
      <c r="D131" s="1118"/>
      <c r="E131" s="1118"/>
      <c r="F131" s="1118"/>
      <c r="G131" s="1118"/>
      <c r="H131" s="1118"/>
      <c r="I131" s="1118"/>
      <c r="J131" s="1118"/>
      <c r="K131" s="1118"/>
      <c r="L131" s="1118"/>
      <c r="M131" s="1118"/>
      <c r="N131" s="1118"/>
      <c r="O131" s="1118"/>
      <c r="P131" s="1118"/>
      <c r="Q131" s="1121"/>
      <c r="R131" s="1121"/>
      <c r="S131" s="1121"/>
      <c r="T131" s="1121"/>
      <c r="U131" s="1121"/>
      <c r="V131" s="1121"/>
      <c r="W131" s="1121"/>
    </row>
    <row r="132" spans="1:23" hidden="1" x14ac:dyDescent="0.2">
      <c r="A132" s="1117">
        <v>114</v>
      </c>
      <c r="B132" s="1117"/>
      <c r="C132" s="1118"/>
      <c r="D132" s="1118"/>
      <c r="E132" s="1118"/>
      <c r="F132" s="1118"/>
      <c r="G132" s="1118"/>
      <c r="H132" s="1118"/>
      <c r="I132" s="1118"/>
      <c r="J132" s="1118"/>
      <c r="K132" s="1118"/>
      <c r="L132" s="1118"/>
      <c r="M132" s="1118"/>
      <c r="N132" s="1118"/>
      <c r="O132" s="1118"/>
      <c r="P132" s="1118"/>
      <c r="Q132" s="1121"/>
      <c r="R132" s="1121"/>
      <c r="S132" s="1121"/>
      <c r="T132" s="1121"/>
      <c r="U132" s="1121"/>
      <c r="V132" s="1121"/>
      <c r="W132" s="1121"/>
    </row>
    <row r="133" spans="1:23" hidden="1" x14ac:dyDescent="0.2">
      <c r="A133" s="1117">
        <v>115</v>
      </c>
      <c r="B133" s="1117"/>
      <c r="C133" s="1118"/>
      <c r="D133" s="1118"/>
      <c r="E133" s="1118"/>
      <c r="F133" s="1118"/>
      <c r="G133" s="1118"/>
      <c r="H133" s="1118"/>
      <c r="I133" s="1118"/>
      <c r="J133" s="1118"/>
      <c r="K133" s="1118"/>
      <c r="L133" s="1118"/>
      <c r="M133" s="1118"/>
      <c r="N133" s="1118"/>
      <c r="O133" s="1118"/>
      <c r="P133" s="1118"/>
      <c r="Q133" s="1121"/>
      <c r="R133" s="1121"/>
      <c r="S133" s="1121"/>
      <c r="T133" s="1121"/>
      <c r="U133" s="1121"/>
      <c r="V133" s="1121"/>
      <c r="W133" s="1121"/>
    </row>
    <row r="134" spans="1:23" hidden="1" x14ac:dyDescent="0.2">
      <c r="A134" s="1117">
        <v>116</v>
      </c>
      <c r="B134" s="1117"/>
      <c r="C134" s="1118"/>
      <c r="D134" s="1118"/>
      <c r="E134" s="1118"/>
      <c r="F134" s="1118"/>
      <c r="G134" s="1118"/>
      <c r="H134" s="1118"/>
      <c r="I134" s="1118"/>
      <c r="J134" s="1118"/>
      <c r="K134" s="1118"/>
      <c r="L134" s="1118"/>
      <c r="M134" s="1118"/>
      <c r="N134" s="1118"/>
      <c r="O134" s="1118"/>
      <c r="P134" s="1118"/>
      <c r="Q134" s="1121"/>
      <c r="R134" s="1121"/>
      <c r="S134" s="1121"/>
      <c r="T134" s="1121"/>
      <c r="U134" s="1121"/>
      <c r="V134" s="1121"/>
      <c r="W134" s="1121"/>
    </row>
    <row r="135" spans="1:23" hidden="1" x14ac:dyDescent="0.2">
      <c r="A135" s="1117">
        <v>117</v>
      </c>
      <c r="B135" s="1117"/>
      <c r="C135" s="1118"/>
      <c r="D135" s="1118"/>
      <c r="E135" s="1118"/>
      <c r="F135" s="1118"/>
      <c r="G135" s="1118"/>
      <c r="H135" s="1118"/>
      <c r="I135" s="1118"/>
      <c r="J135" s="1118"/>
      <c r="K135" s="1118"/>
      <c r="L135" s="1118"/>
      <c r="M135" s="1118"/>
      <c r="N135" s="1118"/>
      <c r="O135" s="1118"/>
      <c r="P135" s="1118"/>
      <c r="Q135" s="1121"/>
      <c r="R135" s="1121"/>
      <c r="S135" s="1121"/>
      <c r="T135" s="1121"/>
      <c r="U135" s="1121"/>
      <c r="V135" s="1121"/>
      <c r="W135" s="1121"/>
    </row>
    <row r="136" spans="1:23" hidden="1" x14ac:dyDescent="0.2">
      <c r="A136" s="1117">
        <v>118</v>
      </c>
      <c r="B136" s="1117"/>
      <c r="C136" s="1118"/>
      <c r="D136" s="1118"/>
      <c r="E136" s="1118"/>
      <c r="F136" s="1118"/>
      <c r="G136" s="1118"/>
      <c r="H136" s="1118"/>
      <c r="I136" s="1118"/>
      <c r="J136" s="1118"/>
      <c r="K136" s="1118"/>
      <c r="L136" s="1118"/>
      <c r="M136" s="1118"/>
      <c r="N136" s="1118"/>
      <c r="O136" s="1118"/>
      <c r="P136" s="1118"/>
      <c r="Q136" s="1121"/>
      <c r="R136" s="1121"/>
      <c r="S136" s="1121"/>
      <c r="T136" s="1121"/>
      <c r="U136" s="1121"/>
      <c r="V136" s="1121"/>
      <c r="W136" s="1121"/>
    </row>
    <row r="137" spans="1:23" hidden="1" x14ac:dyDescent="0.2">
      <c r="A137" s="1117">
        <v>119</v>
      </c>
      <c r="B137" s="1117"/>
      <c r="C137" s="1118"/>
      <c r="D137" s="1118"/>
      <c r="E137" s="1118"/>
      <c r="F137" s="1118"/>
      <c r="G137" s="1118"/>
      <c r="H137" s="1118"/>
      <c r="I137" s="1118"/>
      <c r="J137" s="1118"/>
      <c r="K137" s="1118"/>
      <c r="L137" s="1118"/>
      <c r="M137" s="1118"/>
      <c r="N137" s="1118"/>
      <c r="O137" s="1118"/>
      <c r="P137" s="1118"/>
      <c r="Q137" s="1121"/>
      <c r="R137" s="1121"/>
      <c r="S137" s="1121"/>
      <c r="T137" s="1121"/>
      <c r="U137" s="1121"/>
      <c r="V137" s="1121"/>
      <c r="W137" s="1121"/>
    </row>
    <row r="138" spans="1:23" hidden="1" x14ac:dyDescent="0.2">
      <c r="A138" s="1117">
        <v>120</v>
      </c>
      <c r="B138" s="1117"/>
      <c r="C138" s="1118"/>
      <c r="D138" s="1118"/>
      <c r="E138" s="1118"/>
      <c r="F138" s="1118"/>
      <c r="G138" s="1118"/>
      <c r="H138" s="1118"/>
      <c r="I138" s="1118"/>
      <c r="J138" s="1118"/>
      <c r="K138" s="1118"/>
      <c r="L138" s="1118"/>
      <c r="M138" s="1118"/>
      <c r="N138" s="1118"/>
      <c r="O138" s="1118"/>
      <c r="P138" s="1118"/>
      <c r="Q138" s="1121"/>
      <c r="R138" s="1121"/>
      <c r="S138" s="1121"/>
      <c r="T138" s="1121"/>
      <c r="U138" s="1121"/>
      <c r="V138" s="1121"/>
      <c r="W138" s="1121"/>
    </row>
    <row r="139" spans="1:23" ht="8.25" customHeight="1" x14ac:dyDescent="0.2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</row>
    <row r="142" spans="1:23" x14ac:dyDescent="0.2">
      <c r="A142" s="992" t="s">
        <v>180</v>
      </c>
      <c r="B142" s="992"/>
      <c r="C142" s="992"/>
      <c r="D142" s="1003"/>
      <c r="E142" s="1003"/>
      <c r="F142" s="1003"/>
      <c r="G142" s="403"/>
      <c r="H142" s="403"/>
      <c r="I142" s="403"/>
      <c r="J142" s="403"/>
      <c r="K142" s="403"/>
      <c r="L142" s="403"/>
      <c r="M142" s="1003"/>
      <c r="N142" s="1003"/>
      <c r="O142" s="1003"/>
      <c r="P142" s="1003"/>
      <c r="Q142" s="1003"/>
      <c r="R142" s="1003"/>
      <c r="S142" s="1003"/>
      <c r="T142" s="1003"/>
      <c r="U142" s="406"/>
    </row>
    <row r="143" spans="1:23" x14ac:dyDescent="0.2">
      <c r="A143" s="404"/>
      <c r="B143" s="404"/>
      <c r="C143" s="404"/>
      <c r="D143" s="1021" t="s">
        <v>181</v>
      </c>
      <c r="E143" s="1021"/>
      <c r="F143" s="1021"/>
      <c r="G143" s="404"/>
      <c r="H143" s="1002" t="s">
        <v>182</v>
      </c>
      <c r="I143" s="1002"/>
      <c r="J143" s="1002"/>
      <c r="K143" s="1002"/>
      <c r="L143" s="404"/>
      <c r="M143" s="1001" t="s">
        <v>183</v>
      </c>
      <c r="N143" s="1001"/>
      <c r="O143" s="1001"/>
      <c r="P143" s="1001"/>
      <c r="Q143" s="1001"/>
      <c r="R143" s="1001"/>
      <c r="S143" s="1001"/>
      <c r="T143" s="1001"/>
      <c r="U143" s="1001"/>
    </row>
  </sheetData>
  <sheetProtection selectLockedCells="1" selectUnlockedCells="1"/>
  <mergeCells count="404">
    <mergeCell ref="D143:F143"/>
    <mergeCell ref="H143:K143"/>
    <mergeCell ref="M143:U143"/>
    <mergeCell ref="A7:W7"/>
    <mergeCell ref="A8:W8"/>
    <mergeCell ref="A9:W9"/>
    <mergeCell ref="A10:W10"/>
    <mergeCell ref="A11:W11"/>
    <mergeCell ref="A12:W12"/>
    <mergeCell ref="A13:B13"/>
    <mergeCell ref="C13:K13"/>
    <mergeCell ref="L13:P13"/>
    <mergeCell ref="Q13:W13"/>
    <mergeCell ref="A14:W14"/>
    <mergeCell ref="A15:B15"/>
    <mergeCell ref="C15:P15"/>
    <mergeCell ref="Q15:W15"/>
    <mergeCell ref="A16:W16"/>
    <mergeCell ref="A17:B17"/>
    <mergeCell ref="A18:W18"/>
    <mergeCell ref="A19:B19"/>
    <mergeCell ref="C19:K19"/>
    <mergeCell ref="L19:P19"/>
    <mergeCell ref="Q19:W19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A29:B29"/>
    <mergeCell ref="C29:K29"/>
    <mergeCell ref="L29:P29"/>
    <mergeCell ref="Q29:W29"/>
    <mergeCell ref="A30:B30"/>
    <mergeCell ref="C30:K30"/>
    <mergeCell ref="L30:P30"/>
    <mergeCell ref="Q30:W30"/>
    <mergeCell ref="A31:B31"/>
    <mergeCell ref="C31:K31"/>
    <mergeCell ref="L31:P31"/>
    <mergeCell ref="Q31:W31"/>
    <mergeCell ref="A32:B32"/>
    <mergeCell ref="C32:K32"/>
    <mergeCell ref="L32:P32"/>
    <mergeCell ref="Q32:W32"/>
    <mergeCell ref="A33:B33"/>
    <mergeCell ref="C33:K33"/>
    <mergeCell ref="L33:P33"/>
    <mergeCell ref="Q33:W33"/>
    <mergeCell ref="A34:B34"/>
    <mergeCell ref="C34:K34"/>
    <mergeCell ref="L34:P34"/>
    <mergeCell ref="Q34:W34"/>
    <mergeCell ref="A35:B35"/>
    <mergeCell ref="C35:K35"/>
    <mergeCell ref="L35:P35"/>
    <mergeCell ref="Q35:W35"/>
    <mergeCell ref="A36:B36"/>
    <mergeCell ref="C36:K36"/>
    <mergeCell ref="L36:P36"/>
    <mergeCell ref="Q36:W36"/>
    <mergeCell ref="A37:B37"/>
    <mergeCell ref="C37:K37"/>
    <mergeCell ref="L37:P37"/>
    <mergeCell ref="Q37:W37"/>
    <mergeCell ref="A38:B38"/>
    <mergeCell ref="C38:K38"/>
    <mergeCell ref="L38:P38"/>
    <mergeCell ref="Q38:W38"/>
    <mergeCell ref="A39:B39"/>
    <mergeCell ref="C39:P39"/>
    <mergeCell ref="Q39:W39"/>
    <mergeCell ref="A40:B40"/>
    <mergeCell ref="C40:P40"/>
    <mergeCell ref="Q40:W40"/>
    <mergeCell ref="A41:B41"/>
    <mergeCell ref="C41:P41"/>
    <mergeCell ref="Q41:W41"/>
    <mergeCell ref="A42:B42"/>
    <mergeCell ref="C42:P42"/>
    <mergeCell ref="Q42:W42"/>
    <mergeCell ref="A43:B43"/>
    <mergeCell ref="C43:P43"/>
    <mergeCell ref="Q43:W43"/>
    <mergeCell ref="A44:B44"/>
    <mergeCell ref="C44:P44"/>
    <mergeCell ref="Q44:W44"/>
    <mergeCell ref="A45:B45"/>
    <mergeCell ref="C45:P45"/>
    <mergeCell ref="Q45:W45"/>
    <mergeCell ref="A46:B46"/>
    <mergeCell ref="C46:P46"/>
    <mergeCell ref="Q46:W46"/>
    <mergeCell ref="A47:B47"/>
    <mergeCell ref="C47:P47"/>
    <mergeCell ref="Q47:W47"/>
    <mergeCell ref="A48:B48"/>
    <mergeCell ref="C48:P48"/>
    <mergeCell ref="Q48:W48"/>
    <mergeCell ref="A49:B49"/>
    <mergeCell ref="C49:P49"/>
    <mergeCell ref="Q49:W49"/>
    <mergeCell ref="A50:B50"/>
    <mergeCell ref="C50:P50"/>
    <mergeCell ref="Q50:W50"/>
    <mergeCell ref="A51:B51"/>
    <mergeCell ref="C51:P51"/>
    <mergeCell ref="Q51:W51"/>
    <mergeCell ref="A52:B52"/>
    <mergeCell ref="C52:P52"/>
    <mergeCell ref="Q52:W52"/>
    <mergeCell ref="A53:B53"/>
    <mergeCell ref="C53:P53"/>
    <mergeCell ref="Q53:W53"/>
    <mergeCell ref="A54:B54"/>
    <mergeCell ref="C54:P54"/>
    <mergeCell ref="Q54:W54"/>
    <mergeCell ref="A55:B55"/>
    <mergeCell ref="C55:P55"/>
    <mergeCell ref="Q55:W55"/>
    <mergeCell ref="A56:B56"/>
    <mergeCell ref="C56:P56"/>
    <mergeCell ref="Q56:W56"/>
    <mergeCell ref="A57:B57"/>
    <mergeCell ref="C57:P57"/>
    <mergeCell ref="Q57:W57"/>
    <mergeCell ref="A58:B58"/>
    <mergeCell ref="C58:P58"/>
    <mergeCell ref="Q58:W58"/>
    <mergeCell ref="A59:B59"/>
    <mergeCell ref="C59:P59"/>
    <mergeCell ref="Q59:W59"/>
    <mergeCell ref="A60:B60"/>
    <mergeCell ref="C60:P60"/>
    <mergeCell ref="Q60:W60"/>
    <mergeCell ref="A61:B61"/>
    <mergeCell ref="C61:P61"/>
    <mergeCell ref="Q61:W61"/>
    <mergeCell ref="A62:B62"/>
    <mergeCell ref="C62:P62"/>
    <mergeCell ref="Q62:W62"/>
    <mergeCell ref="A63:B63"/>
    <mergeCell ref="C63:P63"/>
    <mergeCell ref="Q63:W63"/>
    <mergeCell ref="A64:B64"/>
    <mergeCell ref="C64:P64"/>
    <mergeCell ref="Q64:W64"/>
    <mergeCell ref="A65:B65"/>
    <mergeCell ref="C65:P65"/>
    <mergeCell ref="Q65:W65"/>
    <mergeCell ref="A66:B66"/>
    <mergeCell ref="C66:P66"/>
    <mergeCell ref="Q66:W66"/>
    <mergeCell ref="A67:B67"/>
    <mergeCell ref="C67:P67"/>
    <mergeCell ref="Q67:W67"/>
    <mergeCell ref="A68:B68"/>
    <mergeCell ref="C68:P68"/>
    <mergeCell ref="Q68:W68"/>
    <mergeCell ref="A69:B69"/>
    <mergeCell ref="C69:P69"/>
    <mergeCell ref="Q69:W69"/>
    <mergeCell ref="A70:B70"/>
    <mergeCell ref="C70:P70"/>
    <mergeCell ref="Q70:W70"/>
    <mergeCell ref="A71:B71"/>
    <mergeCell ref="C71:P71"/>
    <mergeCell ref="Q71:W71"/>
    <mergeCell ref="A72:B72"/>
    <mergeCell ref="C72:P72"/>
    <mergeCell ref="Q72:W72"/>
    <mergeCell ref="A73:B73"/>
    <mergeCell ref="C73:P73"/>
    <mergeCell ref="Q73:W73"/>
    <mergeCell ref="A74:B74"/>
    <mergeCell ref="C74:P74"/>
    <mergeCell ref="Q74:W74"/>
    <mergeCell ref="A75:B75"/>
    <mergeCell ref="C75:P75"/>
    <mergeCell ref="Q75:W75"/>
    <mergeCell ref="A76:B76"/>
    <mergeCell ref="C76:P76"/>
    <mergeCell ref="Q76:W76"/>
    <mergeCell ref="A77:B77"/>
    <mergeCell ref="C77:P77"/>
    <mergeCell ref="Q77:W77"/>
    <mergeCell ref="A78:B78"/>
    <mergeCell ref="C78:P78"/>
    <mergeCell ref="Q78:W78"/>
    <mergeCell ref="A79:B79"/>
    <mergeCell ref="C79:P79"/>
    <mergeCell ref="Q79:W79"/>
    <mergeCell ref="A80:B80"/>
    <mergeCell ref="C80:P80"/>
    <mergeCell ref="Q80:W80"/>
    <mergeCell ref="A81:B81"/>
    <mergeCell ref="C81:P81"/>
    <mergeCell ref="Q81:W81"/>
    <mergeCell ref="A82:B82"/>
    <mergeCell ref="C82:P82"/>
    <mergeCell ref="Q82:W82"/>
    <mergeCell ref="A83:B83"/>
    <mergeCell ref="C83:P83"/>
    <mergeCell ref="Q83:W83"/>
    <mergeCell ref="A84:B84"/>
    <mergeCell ref="C84:P84"/>
    <mergeCell ref="Q84:W84"/>
    <mergeCell ref="A85:B85"/>
    <mergeCell ref="C85:P85"/>
    <mergeCell ref="Q85:W85"/>
    <mergeCell ref="A86:B86"/>
    <mergeCell ref="C86:P86"/>
    <mergeCell ref="Q86:W86"/>
    <mergeCell ref="A87:B87"/>
    <mergeCell ref="C87:P87"/>
    <mergeCell ref="Q87:W87"/>
    <mergeCell ref="A88:B88"/>
    <mergeCell ref="C88:P88"/>
    <mergeCell ref="Q88:W88"/>
    <mergeCell ref="A89:B89"/>
    <mergeCell ref="C89:P89"/>
    <mergeCell ref="Q89:W89"/>
    <mergeCell ref="A90:B90"/>
    <mergeCell ref="C90:P90"/>
    <mergeCell ref="Q90:W90"/>
    <mergeCell ref="A91:B91"/>
    <mergeCell ref="C91:P91"/>
    <mergeCell ref="Q91:W91"/>
    <mergeCell ref="A92:B92"/>
    <mergeCell ref="C92:P92"/>
    <mergeCell ref="Q92:W92"/>
    <mergeCell ref="A93:B93"/>
    <mergeCell ref="C93:P93"/>
    <mergeCell ref="Q93:W93"/>
    <mergeCell ref="A94:B94"/>
    <mergeCell ref="C94:P94"/>
    <mergeCell ref="Q94:W94"/>
    <mergeCell ref="A95:B95"/>
    <mergeCell ref="C95:P95"/>
    <mergeCell ref="Q95:W95"/>
    <mergeCell ref="A96:B96"/>
    <mergeCell ref="C96:P96"/>
    <mergeCell ref="Q96:W96"/>
    <mergeCell ref="A97:B97"/>
    <mergeCell ref="C97:P97"/>
    <mergeCell ref="Q97:W97"/>
    <mergeCell ref="A98:B98"/>
    <mergeCell ref="C98:P98"/>
    <mergeCell ref="Q98:W98"/>
    <mergeCell ref="A99:B99"/>
    <mergeCell ref="C99:P99"/>
    <mergeCell ref="Q99:W99"/>
    <mergeCell ref="A100:B100"/>
    <mergeCell ref="C100:P100"/>
    <mergeCell ref="Q100:W100"/>
    <mergeCell ref="A101:B101"/>
    <mergeCell ref="C101:P101"/>
    <mergeCell ref="Q101:W101"/>
    <mergeCell ref="A102:B102"/>
    <mergeCell ref="C102:P102"/>
    <mergeCell ref="Q102:W102"/>
    <mergeCell ref="A103:B103"/>
    <mergeCell ref="C103:P103"/>
    <mergeCell ref="Q103:W103"/>
    <mergeCell ref="A104:B104"/>
    <mergeCell ref="C104:P104"/>
    <mergeCell ref="Q104:W104"/>
    <mergeCell ref="A105:B105"/>
    <mergeCell ref="C105:P105"/>
    <mergeCell ref="Q105:W105"/>
    <mergeCell ref="A106:B106"/>
    <mergeCell ref="C106:P106"/>
    <mergeCell ref="Q106:W106"/>
    <mergeCell ref="A107:B107"/>
    <mergeCell ref="C107:P107"/>
    <mergeCell ref="Q107:W107"/>
    <mergeCell ref="A108:B108"/>
    <mergeCell ref="C108:P108"/>
    <mergeCell ref="Q108:W108"/>
    <mergeCell ref="A109:B109"/>
    <mergeCell ref="C109:P109"/>
    <mergeCell ref="Q109:W109"/>
    <mergeCell ref="A110:B110"/>
    <mergeCell ref="C110:P110"/>
    <mergeCell ref="Q110:W110"/>
    <mergeCell ref="A111:B111"/>
    <mergeCell ref="C111:P111"/>
    <mergeCell ref="Q111:W111"/>
    <mergeCell ref="A112:B112"/>
    <mergeCell ref="C112:P112"/>
    <mergeCell ref="Q112:W112"/>
    <mergeCell ref="A113:B113"/>
    <mergeCell ref="C113:P113"/>
    <mergeCell ref="Q113:W113"/>
    <mergeCell ref="A114:B114"/>
    <mergeCell ref="C114:P114"/>
    <mergeCell ref="Q114:W114"/>
    <mergeCell ref="A115:B115"/>
    <mergeCell ref="C115:P115"/>
    <mergeCell ref="Q115:W115"/>
    <mergeCell ref="A116:B116"/>
    <mergeCell ref="C116:P116"/>
    <mergeCell ref="Q116:W116"/>
    <mergeCell ref="A117:B117"/>
    <mergeCell ref="C117:P117"/>
    <mergeCell ref="Q117:W117"/>
    <mergeCell ref="A118:B118"/>
    <mergeCell ref="C118:P118"/>
    <mergeCell ref="Q118:W118"/>
    <mergeCell ref="A119:B119"/>
    <mergeCell ref="C119:P119"/>
    <mergeCell ref="Q119:W119"/>
    <mergeCell ref="A120:B120"/>
    <mergeCell ref="C120:P120"/>
    <mergeCell ref="Q120:W120"/>
    <mergeCell ref="A121:B121"/>
    <mergeCell ref="C121:P121"/>
    <mergeCell ref="Q121:W121"/>
    <mergeCell ref="A122:B122"/>
    <mergeCell ref="C122:P122"/>
    <mergeCell ref="Q122:W122"/>
    <mergeCell ref="A123:B123"/>
    <mergeCell ref="C123:P123"/>
    <mergeCell ref="Q123:W123"/>
    <mergeCell ref="A124:B124"/>
    <mergeCell ref="C124:P124"/>
    <mergeCell ref="Q124:W124"/>
    <mergeCell ref="A125:B125"/>
    <mergeCell ref="C125:P125"/>
    <mergeCell ref="Q125:W125"/>
    <mergeCell ref="A126:B126"/>
    <mergeCell ref="C126:P126"/>
    <mergeCell ref="Q126:W126"/>
    <mergeCell ref="Q130:W130"/>
    <mergeCell ref="A131:B131"/>
    <mergeCell ref="C131:P131"/>
    <mergeCell ref="Q131:W131"/>
    <mergeCell ref="A132:B132"/>
    <mergeCell ref="C132:P132"/>
    <mergeCell ref="Q132:W132"/>
    <mergeCell ref="A127:B127"/>
    <mergeCell ref="C127:P127"/>
    <mergeCell ref="Q127:W127"/>
    <mergeCell ref="A128:B128"/>
    <mergeCell ref="C128:P128"/>
    <mergeCell ref="Q128:W128"/>
    <mergeCell ref="A129:B129"/>
    <mergeCell ref="C129:P129"/>
    <mergeCell ref="Q129:W129"/>
    <mergeCell ref="C17:W17"/>
    <mergeCell ref="D142:F142"/>
    <mergeCell ref="M142:T142"/>
    <mergeCell ref="A136:B136"/>
    <mergeCell ref="C136:P136"/>
    <mergeCell ref="Q136:W136"/>
    <mergeCell ref="A142:C142"/>
    <mergeCell ref="A137:B137"/>
    <mergeCell ref="C137:P137"/>
    <mergeCell ref="Q137:W137"/>
    <mergeCell ref="A138:B138"/>
    <mergeCell ref="A133:B133"/>
    <mergeCell ref="C133:P133"/>
    <mergeCell ref="Q133:W133"/>
    <mergeCell ref="C138:P138"/>
    <mergeCell ref="Q138:W138"/>
    <mergeCell ref="A134:B134"/>
    <mergeCell ref="C134:P134"/>
    <mergeCell ref="Q134:W134"/>
    <mergeCell ref="A135:B135"/>
    <mergeCell ref="C135:P135"/>
    <mergeCell ref="Q135:W135"/>
    <mergeCell ref="A130:B130"/>
    <mergeCell ref="C130:P130"/>
  </mergeCells>
  <pageMargins left="0.75" right="0.3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W42"/>
  <sheetViews>
    <sheetView zoomScale="88" zoomScaleNormal="88" workbookViewId="0">
      <selection activeCell="Q18" sqref="Q18:W18"/>
    </sheetView>
  </sheetViews>
  <sheetFormatPr defaultColWidth="8.85546875" defaultRowHeight="12" x14ac:dyDescent="0.2"/>
  <cols>
    <col min="1" max="1" width="3" style="5" customWidth="1"/>
    <col min="2" max="2" width="3.5703125" style="5" customWidth="1"/>
    <col min="3" max="3" width="6.28515625" style="5" customWidth="1"/>
    <col min="4" max="4" width="2.7109375" style="5" customWidth="1"/>
    <col min="5" max="5" width="5.140625" style="5" customWidth="1"/>
    <col min="6" max="6" width="6.42578125" style="5" customWidth="1"/>
    <col min="7" max="7" width="2.42578125" style="5" customWidth="1"/>
    <col min="8" max="8" width="3" style="5" customWidth="1"/>
    <col min="9" max="9" width="5.28515625" style="5" customWidth="1"/>
    <col min="10" max="10" width="2.42578125" style="5" customWidth="1"/>
    <col min="11" max="11" width="3" style="5" customWidth="1"/>
    <col min="12" max="12" width="2.7109375" style="5" customWidth="1"/>
    <col min="13" max="13" width="6.140625" style="5" customWidth="1"/>
    <col min="14" max="14" width="2.85546875" style="5" customWidth="1"/>
    <col min="15" max="15" width="6.42578125" style="5" customWidth="1"/>
    <col min="16" max="16" width="3.140625" style="5" customWidth="1"/>
    <col min="17" max="17" width="2.42578125" style="5" customWidth="1"/>
    <col min="18" max="18" width="2.5703125" style="5" customWidth="1"/>
    <col min="19" max="19" width="2.7109375" style="5" customWidth="1"/>
    <col min="20" max="23" width="3.28515625" style="5" customWidth="1"/>
    <col min="24" max="16384" width="8.85546875" style="5"/>
  </cols>
  <sheetData>
    <row r="6" spans="1:23" ht="13.5" customHeight="1" x14ac:dyDescent="0.2">
      <c r="A6" s="992"/>
      <c r="B6" s="992"/>
      <c r="C6" s="992"/>
      <c r="D6" s="992"/>
      <c r="E6" s="992"/>
      <c r="F6" s="992"/>
      <c r="G6" s="992"/>
      <c r="H6" s="992"/>
      <c r="I6" s="992"/>
      <c r="J6" s="992"/>
      <c r="K6" s="992"/>
      <c r="L6" s="992"/>
      <c r="M6" s="992"/>
      <c r="N6" s="992"/>
      <c r="O6" s="992"/>
      <c r="P6" s="992"/>
      <c r="Q6" s="992"/>
      <c r="R6" s="992"/>
      <c r="S6" s="992"/>
      <c r="T6" s="992"/>
      <c r="U6" s="992"/>
      <c r="V6" s="992"/>
      <c r="W6" s="992"/>
    </row>
    <row r="7" spans="1:23" x14ac:dyDescent="0.2">
      <c r="A7" s="993" t="s">
        <v>328</v>
      </c>
      <c r="B7" s="993"/>
      <c r="C7" s="993"/>
      <c r="D7" s="993"/>
      <c r="E7" s="993"/>
      <c r="F7" s="993"/>
      <c r="G7" s="993"/>
      <c r="H7" s="993"/>
      <c r="I7" s="993"/>
      <c r="J7" s="993"/>
      <c r="K7" s="993"/>
      <c r="L7" s="993"/>
      <c r="M7" s="993"/>
      <c r="N7" s="993"/>
      <c r="O7" s="993"/>
      <c r="P7" s="993"/>
      <c r="Q7" s="993"/>
      <c r="R7" s="993"/>
      <c r="S7" s="993"/>
      <c r="T7" s="993"/>
      <c r="U7" s="993"/>
      <c r="V7" s="993"/>
      <c r="W7" s="993"/>
    </row>
    <row r="8" spans="1:23" x14ac:dyDescent="0.2">
      <c r="A8" s="993" t="s">
        <v>2154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>
        <f>Декларация!G9</f>
        <v>0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ht="15" customHeight="1" x14ac:dyDescent="0.2">
      <c r="A10" s="995">
        <f>Декларация!D5</f>
        <v>0</v>
      </c>
      <c r="B10" s="995"/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</row>
    <row r="11" spans="1:23" ht="15" customHeight="1" x14ac:dyDescent="0.2">
      <c r="A11" s="996">
        <f>Декларация!G7</f>
        <v>0</v>
      </c>
      <c r="B11" s="996"/>
      <c r="C11" s="996"/>
      <c r="D11" s="996"/>
      <c r="E11" s="996"/>
      <c r="F11" s="996"/>
      <c r="G11" s="996"/>
      <c r="H11" s="996"/>
      <c r="I11" s="996"/>
      <c r="J11" s="996"/>
      <c r="K11" s="996"/>
      <c r="L11" s="996"/>
      <c r="M11" s="996"/>
      <c r="N11" s="996"/>
      <c r="O11" s="996"/>
      <c r="P11" s="996"/>
      <c r="Q11" s="996"/>
      <c r="R11" s="996"/>
      <c r="S11" s="996"/>
      <c r="T11" s="996"/>
      <c r="U11" s="996"/>
      <c r="V11" s="996"/>
      <c r="W11" s="996"/>
    </row>
    <row r="12" spans="1:23" ht="34.15" customHeight="1" x14ac:dyDescent="0.2">
      <c r="A12" s="1130" t="s">
        <v>233</v>
      </c>
      <c r="B12" s="1131"/>
      <c r="C12" s="1132" t="s">
        <v>395</v>
      </c>
      <c r="D12" s="1132"/>
      <c r="E12" s="1132"/>
      <c r="F12" s="1132"/>
      <c r="G12" s="1132"/>
      <c r="H12" s="1132"/>
      <c r="I12" s="1132"/>
      <c r="J12" s="1132"/>
      <c r="K12" s="1132"/>
      <c r="L12" s="1124" t="s">
        <v>396</v>
      </c>
      <c r="M12" s="1124"/>
      <c r="N12" s="1124"/>
      <c r="O12" s="1124"/>
      <c r="P12" s="1124"/>
      <c r="Q12" s="1125" t="s">
        <v>388</v>
      </c>
      <c r="R12" s="1125"/>
      <c r="S12" s="1125"/>
      <c r="T12" s="1125"/>
      <c r="U12" s="1125"/>
      <c r="V12" s="1125"/>
      <c r="W12" s="1125"/>
    </row>
    <row r="13" spans="1:23" ht="8.25" customHeight="1" x14ac:dyDescent="0.2">
      <c r="A13" s="986"/>
      <c r="B13" s="986"/>
      <c r="C13" s="986"/>
      <c r="D13" s="986"/>
      <c r="E13" s="986"/>
      <c r="F13" s="986"/>
      <c r="G13" s="986"/>
      <c r="H13" s="986"/>
      <c r="I13" s="986"/>
      <c r="J13" s="986"/>
      <c r="K13" s="986"/>
      <c r="L13" s="986"/>
      <c r="M13" s="986"/>
      <c r="N13" s="986"/>
      <c r="O13" s="986"/>
      <c r="P13" s="986"/>
      <c r="Q13" s="986"/>
      <c r="R13" s="986"/>
      <c r="S13" s="986"/>
      <c r="T13" s="986"/>
      <c r="U13" s="986"/>
      <c r="V13" s="986"/>
      <c r="W13" s="986"/>
    </row>
    <row r="14" spans="1:23" s="150" customFormat="1" x14ac:dyDescent="0.2">
      <c r="A14" s="987"/>
      <c r="B14" s="987"/>
      <c r="C14" s="988" t="s">
        <v>330</v>
      </c>
      <c r="D14" s="988"/>
      <c r="E14" s="988"/>
      <c r="F14" s="988"/>
      <c r="G14" s="988"/>
      <c r="H14" s="988"/>
      <c r="I14" s="988"/>
      <c r="J14" s="988"/>
      <c r="K14" s="988"/>
      <c r="L14" s="988"/>
      <c r="M14" s="988"/>
      <c r="N14" s="988"/>
      <c r="O14" s="988"/>
      <c r="P14" s="988"/>
      <c r="Q14" s="1126">
        <f>SUM(Q18:W37)</f>
        <v>0</v>
      </c>
      <c r="R14" s="1126"/>
      <c r="S14" s="1126"/>
      <c r="T14" s="1126"/>
      <c r="U14" s="1126"/>
      <c r="V14" s="1126"/>
      <c r="W14" s="1126"/>
    </row>
    <row r="15" spans="1:23" ht="8.25" customHeight="1" x14ac:dyDescent="0.2">
      <c r="A15" s="1117"/>
      <c r="B15" s="1117"/>
      <c r="C15" s="1117"/>
      <c r="D15" s="1117"/>
      <c r="E15" s="1117"/>
      <c r="F15" s="1117"/>
      <c r="G15" s="1117"/>
      <c r="H15" s="1117"/>
      <c r="I15" s="1117"/>
      <c r="J15" s="1117"/>
      <c r="K15" s="1117"/>
      <c r="L15" s="1117"/>
      <c r="M15" s="1117"/>
      <c r="N15" s="1117"/>
      <c r="O15" s="1117"/>
      <c r="P15" s="1117"/>
      <c r="Q15" s="1117"/>
      <c r="R15" s="1117"/>
      <c r="S15" s="1117"/>
      <c r="T15" s="1117"/>
      <c r="U15" s="1117"/>
      <c r="V15" s="1117"/>
      <c r="W15" s="1117"/>
    </row>
    <row r="16" spans="1:23" x14ac:dyDescent="0.2">
      <c r="A16" s="1117"/>
      <c r="B16" s="1117"/>
      <c r="C16" s="1099" t="s">
        <v>331</v>
      </c>
      <c r="D16" s="1100"/>
      <c r="E16" s="1100"/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00"/>
      <c r="S16" s="1100"/>
      <c r="T16" s="1100"/>
      <c r="U16" s="1100"/>
      <c r="V16" s="1100"/>
      <c r="W16" s="1101"/>
    </row>
    <row r="17" spans="1:23" ht="8.25" customHeight="1" x14ac:dyDescent="0.2">
      <c r="A17" s="1117"/>
      <c r="B17" s="1117"/>
      <c r="C17" s="1117"/>
      <c r="D17" s="1117"/>
      <c r="E17" s="1117"/>
      <c r="F17" s="1117"/>
      <c r="G17" s="1117"/>
      <c r="H17" s="1117"/>
      <c r="I17" s="1117"/>
      <c r="J17" s="1117"/>
      <c r="K17" s="1117"/>
      <c r="L17" s="1117"/>
      <c r="M17" s="1117"/>
      <c r="N17" s="1117"/>
      <c r="O17" s="1117"/>
      <c r="P17" s="1117"/>
      <c r="Q17" s="1117"/>
      <c r="R17" s="1117"/>
      <c r="S17" s="1117"/>
      <c r="T17" s="1117"/>
      <c r="U17" s="1117"/>
      <c r="V17" s="1117"/>
      <c r="W17" s="1117"/>
    </row>
    <row r="18" spans="1:23" x14ac:dyDescent="0.2">
      <c r="A18" s="1117">
        <v>1</v>
      </c>
      <c r="B18" s="1117"/>
      <c r="C18" s="1119"/>
      <c r="D18" s="1119"/>
      <c r="E18" s="1119"/>
      <c r="F18" s="1119"/>
      <c r="G18" s="1119"/>
      <c r="H18" s="1119"/>
      <c r="I18" s="1119"/>
      <c r="J18" s="1119"/>
      <c r="K18" s="1119"/>
      <c r="L18" s="1120"/>
      <c r="M18" s="1120"/>
      <c r="N18" s="1120"/>
      <c r="O18" s="1120"/>
      <c r="P18" s="1120"/>
      <c r="Q18" s="1121"/>
      <c r="R18" s="1121"/>
      <c r="S18" s="1121"/>
      <c r="T18" s="1121"/>
      <c r="U18" s="1121"/>
      <c r="V18" s="1121"/>
      <c r="W18" s="1121"/>
    </row>
    <row r="19" spans="1:23" x14ac:dyDescent="0.2">
      <c r="A19" s="1117">
        <v>2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1"/>
      <c r="R19" s="1121"/>
      <c r="S19" s="1121"/>
      <c r="T19" s="1121"/>
      <c r="U19" s="1121"/>
      <c r="V19" s="1121"/>
      <c r="W19" s="1121"/>
    </row>
    <row r="20" spans="1:23" x14ac:dyDescent="0.2">
      <c r="A20" s="1117">
        <v>3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4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5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6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7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8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9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10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11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12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13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14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15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16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17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18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19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20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41" spans="1:23" x14ac:dyDescent="0.2">
      <c r="A41" s="992" t="s">
        <v>180</v>
      </c>
      <c r="B41" s="992"/>
      <c r="C41" s="992"/>
      <c r="D41" s="1003"/>
      <c r="E41" s="1003"/>
      <c r="F41" s="1003"/>
      <c r="G41" s="403"/>
      <c r="H41" s="403"/>
      <c r="I41" s="403"/>
      <c r="J41" s="403"/>
      <c r="K41" s="403"/>
      <c r="L41" s="403"/>
      <c r="M41" s="1003"/>
      <c r="N41" s="1003"/>
      <c r="O41" s="1003"/>
      <c r="P41" s="1003"/>
      <c r="Q41" s="1003"/>
      <c r="R41" s="1003"/>
      <c r="S41" s="1003"/>
      <c r="T41" s="1003"/>
      <c r="U41" s="406"/>
    </row>
    <row r="42" spans="1:23" x14ac:dyDescent="0.2">
      <c r="A42" s="404"/>
      <c r="B42" s="404"/>
      <c r="C42" s="404"/>
      <c r="D42" s="1021" t="s">
        <v>181</v>
      </c>
      <c r="E42" s="1021"/>
      <c r="F42" s="1021"/>
      <c r="G42" s="404"/>
      <c r="H42" s="1002" t="s">
        <v>182</v>
      </c>
      <c r="I42" s="1002"/>
      <c r="J42" s="1002"/>
      <c r="K42" s="1002"/>
      <c r="L42" s="404"/>
      <c r="M42" s="1001" t="s">
        <v>183</v>
      </c>
      <c r="N42" s="1001"/>
      <c r="O42" s="1001"/>
      <c r="P42" s="1001"/>
      <c r="Q42" s="1001"/>
      <c r="R42" s="1001"/>
      <c r="S42" s="1001"/>
      <c r="T42" s="1001"/>
      <c r="U42" s="1001"/>
    </row>
  </sheetData>
  <sheetProtection selectLockedCells="1" selectUnlockedCells="1"/>
  <mergeCells count="104">
    <mergeCell ref="A41:C41"/>
    <mergeCell ref="D41:F41"/>
    <mergeCell ref="M41:T41"/>
    <mergeCell ref="D42:F42"/>
    <mergeCell ref="H42:K42"/>
    <mergeCell ref="M42:U42"/>
    <mergeCell ref="A6:W6"/>
    <mergeCell ref="A7:W7"/>
    <mergeCell ref="A8:W8"/>
    <mergeCell ref="A9:W9"/>
    <mergeCell ref="A10:W10"/>
    <mergeCell ref="A11:W11"/>
    <mergeCell ref="A12:B12"/>
    <mergeCell ref="C12:K12"/>
    <mergeCell ref="L12:P12"/>
    <mergeCell ref="Q12:W12"/>
    <mergeCell ref="A13:W13"/>
    <mergeCell ref="A14:B14"/>
    <mergeCell ref="C14:P14"/>
    <mergeCell ref="Q14:W14"/>
    <mergeCell ref="A15:W15"/>
    <mergeCell ref="A16:B16"/>
    <mergeCell ref="A17:W17"/>
    <mergeCell ref="A18:B18"/>
    <mergeCell ref="C18:K18"/>
    <mergeCell ref="L18:P18"/>
    <mergeCell ref="Q18:W18"/>
    <mergeCell ref="A19:B19"/>
    <mergeCell ref="C19:K19"/>
    <mergeCell ref="L19:P19"/>
    <mergeCell ref="Q19:W19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Q34:W34"/>
    <mergeCell ref="A29:B29"/>
    <mergeCell ref="C29:K29"/>
    <mergeCell ref="L29:P29"/>
    <mergeCell ref="Q29:W29"/>
    <mergeCell ref="A30:B30"/>
    <mergeCell ref="C30:K30"/>
    <mergeCell ref="L30:P30"/>
    <mergeCell ref="Q30:W30"/>
    <mergeCell ref="A31:B31"/>
    <mergeCell ref="C31:K31"/>
    <mergeCell ref="L31:P31"/>
    <mergeCell ref="Q31:W31"/>
    <mergeCell ref="C16:W16"/>
    <mergeCell ref="A37:B37"/>
    <mergeCell ref="C37:K37"/>
    <mergeCell ref="L37:P37"/>
    <mergeCell ref="Q37:W37"/>
    <mergeCell ref="A35:B35"/>
    <mergeCell ref="C35:K35"/>
    <mergeCell ref="L35:P35"/>
    <mergeCell ref="Q35:W35"/>
    <mergeCell ref="A36:B36"/>
    <mergeCell ref="C36:K36"/>
    <mergeCell ref="A32:B32"/>
    <mergeCell ref="C32:K32"/>
    <mergeCell ref="L32:P32"/>
    <mergeCell ref="Q32:W32"/>
    <mergeCell ref="L36:P36"/>
    <mergeCell ref="Q36:W36"/>
    <mergeCell ref="A33:B33"/>
    <mergeCell ref="C33:K33"/>
    <mergeCell ref="L33:P33"/>
    <mergeCell ref="Q33:W33"/>
    <mergeCell ref="A34:B34"/>
    <mergeCell ref="C34:K34"/>
    <mergeCell ref="L34:P34"/>
  </mergeCells>
  <pageMargins left="0.75" right="0.4201388888888889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W42"/>
  <sheetViews>
    <sheetView zoomScale="88" zoomScaleNormal="88" workbookViewId="0">
      <selection activeCell="Q19" sqref="Q19:W19"/>
    </sheetView>
  </sheetViews>
  <sheetFormatPr defaultColWidth="8.85546875" defaultRowHeight="12" x14ac:dyDescent="0.2"/>
  <cols>
    <col min="1" max="1" width="2.42578125" style="5" customWidth="1"/>
    <col min="2" max="2" width="3.7109375" style="5" customWidth="1"/>
    <col min="3" max="3" width="5.28515625" style="5" customWidth="1"/>
    <col min="4" max="4" width="3.28515625" style="5" customWidth="1"/>
    <col min="5" max="5" width="5.42578125" style="5" customWidth="1"/>
    <col min="6" max="6" width="6.7109375" style="5" customWidth="1"/>
    <col min="7" max="7" width="2.85546875" style="5" customWidth="1"/>
    <col min="8" max="8" width="2.28515625" style="5" customWidth="1"/>
    <col min="9" max="9" width="3.28515625" style="5" customWidth="1"/>
    <col min="10" max="10" width="2.5703125" style="5" customWidth="1"/>
    <col min="11" max="11" width="2.7109375" style="5" customWidth="1"/>
    <col min="12" max="13" width="3.28515625" style="5" customWidth="1"/>
    <col min="14" max="14" width="9.7109375" style="5" customWidth="1"/>
    <col min="15" max="15" width="3.28515625" style="5" customWidth="1"/>
    <col min="16" max="16" width="4.140625" style="5" customWidth="1"/>
    <col min="17" max="17" width="2.28515625" style="5" customWidth="1"/>
    <col min="18" max="18" width="3" style="5" customWidth="1"/>
    <col min="19" max="21" width="3.28515625" style="5" customWidth="1"/>
    <col min="22" max="22" width="2.85546875" style="5" customWidth="1"/>
    <col min="23" max="23" width="3.28515625" style="5" customWidth="1"/>
    <col min="24" max="16384" width="8.85546875" style="5"/>
  </cols>
  <sheetData>
    <row r="7" spans="1:23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</row>
    <row r="8" spans="1:23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3" x14ac:dyDescent="0.2">
      <c r="A9" s="993" t="s">
        <v>2155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x14ac:dyDescent="0.2">
      <c r="A10" s="993">
        <f>Декларация!G9</f>
        <v>0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</row>
    <row r="11" spans="1:23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</row>
    <row r="12" spans="1:23" ht="15" customHeight="1" x14ac:dyDescent="0.2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</row>
    <row r="13" spans="1:23" ht="29.45" customHeight="1" x14ac:dyDescent="0.2">
      <c r="A13" s="1130" t="s">
        <v>233</v>
      </c>
      <c r="B13" s="1131"/>
      <c r="C13" s="1132" t="s">
        <v>395</v>
      </c>
      <c r="D13" s="1132"/>
      <c r="E13" s="1132"/>
      <c r="F13" s="1132"/>
      <c r="G13" s="1132"/>
      <c r="H13" s="1132"/>
      <c r="I13" s="1132"/>
      <c r="J13" s="1132"/>
      <c r="K13" s="1132"/>
      <c r="L13" s="1124" t="s">
        <v>396</v>
      </c>
      <c r="M13" s="1124"/>
      <c r="N13" s="1124"/>
      <c r="O13" s="1124"/>
      <c r="P13" s="1124"/>
      <c r="Q13" s="1125" t="s">
        <v>329</v>
      </c>
      <c r="R13" s="1125"/>
      <c r="S13" s="1125"/>
      <c r="T13" s="1125"/>
      <c r="U13" s="1125"/>
      <c r="V13" s="1125"/>
      <c r="W13" s="1125"/>
    </row>
    <row r="14" spans="1:23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</row>
    <row r="15" spans="1:23" s="150" customForma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1126">
        <f>SUM(Q19:W37)</f>
        <v>0</v>
      </c>
      <c r="R15" s="1126"/>
      <c r="S15" s="1126"/>
      <c r="T15" s="1126"/>
      <c r="U15" s="1126"/>
      <c r="V15" s="1126"/>
      <c r="W15" s="1126"/>
    </row>
    <row r="16" spans="1:23" ht="8.25" customHeight="1" x14ac:dyDescent="0.2">
      <c r="A16" s="1117"/>
      <c r="B16" s="1117"/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</row>
    <row r="17" spans="1:23" x14ac:dyDescent="0.2">
      <c r="A17" s="1117"/>
      <c r="B17" s="1117"/>
      <c r="C17" s="1099" t="s">
        <v>331</v>
      </c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00"/>
      <c r="S17" s="1100"/>
      <c r="T17" s="1100"/>
      <c r="U17" s="1100"/>
      <c r="V17" s="1100"/>
      <c r="W17" s="1101"/>
    </row>
    <row r="18" spans="1:23" ht="8.25" customHeight="1" x14ac:dyDescent="0.2">
      <c r="A18" s="1117"/>
      <c r="B18" s="1117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</row>
    <row r="19" spans="1:23" x14ac:dyDescent="0.2">
      <c r="A19" s="1117">
        <v>1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1120"/>
      <c r="N19" s="1120"/>
      <c r="O19" s="1120"/>
      <c r="P19" s="1120"/>
      <c r="Q19" s="1121"/>
      <c r="R19" s="1121"/>
      <c r="S19" s="1121"/>
      <c r="T19" s="1121"/>
      <c r="U19" s="1121"/>
      <c r="V19" s="1121"/>
      <c r="W19" s="1121"/>
    </row>
    <row r="20" spans="1:23" x14ac:dyDescent="0.2">
      <c r="A20" s="1117">
        <v>2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3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4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5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6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7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8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9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10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11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12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13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14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15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16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17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18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19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41" spans="1:23" x14ac:dyDescent="0.2">
      <c r="A41" s="992" t="s">
        <v>180</v>
      </c>
      <c r="B41" s="992"/>
      <c r="C41" s="992"/>
      <c r="D41" s="1003"/>
      <c r="E41" s="1003"/>
      <c r="F41" s="1003"/>
      <c r="G41" s="403"/>
      <c r="H41" s="403"/>
      <c r="I41" s="403"/>
      <c r="J41" s="403"/>
      <c r="K41" s="403"/>
      <c r="L41" s="403"/>
      <c r="M41" s="1003"/>
      <c r="N41" s="1003"/>
      <c r="O41" s="1003"/>
      <c r="P41" s="1003"/>
      <c r="Q41" s="1003"/>
      <c r="R41" s="1003"/>
      <c r="S41" s="1003"/>
      <c r="T41" s="1003"/>
      <c r="U41" s="406"/>
    </row>
    <row r="42" spans="1:23" x14ac:dyDescent="0.2">
      <c r="A42" s="404"/>
      <c r="B42" s="404"/>
      <c r="C42" s="404"/>
      <c r="D42" s="1021" t="s">
        <v>181</v>
      </c>
      <c r="E42" s="1021"/>
      <c r="F42" s="1021"/>
      <c r="G42" s="404"/>
      <c r="H42" s="1002" t="s">
        <v>182</v>
      </c>
      <c r="I42" s="1002"/>
      <c r="J42" s="1002"/>
      <c r="K42" s="1002"/>
      <c r="L42" s="404"/>
      <c r="M42" s="1001" t="s">
        <v>183</v>
      </c>
      <c r="N42" s="1001"/>
      <c r="O42" s="1001"/>
      <c r="P42" s="1001"/>
      <c r="Q42" s="1001"/>
      <c r="R42" s="1001"/>
      <c r="S42" s="1001"/>
      <c r="T42" s="1001"/>
      <c r="U42" s="1001"/>
    </row>
  </sheetData>
  <sheetProtection selectLockedCells="1" selectUnlockedCells="1"/>
  <mergeCells count="100">
    <mergeCell ref="Q15:W15"/>
    <mergeCell ref="A16:W16"/>
    <mergeCell ref="A17:B17"/>
    <mergeCell ref="A18:W18"/>
    <mergeCell ref="A19:B19"/>
    <mergeCell ref="C19:K19"/>
    <mergeCell ref="C17:W17"/>
    <mergeCell ref="D42:F42"/>
    <mergeCell ref="H42:K42"/>
    <mergeCell ref="M42:U42"/>
    <mergeCell ref="A7:W7"/>
    <mergeCell ref="A8:W8"/>
    <mergeCell ref="A9:W9"/>
    <mergeCell ref="A10:W10"/>
    <mergeCell ref="A11:W11"/>
    <mergeCell ref="A12:W12"/>
    <mergeCell ref="A13:B13"/>
    <mergeCell ref="C13:K13"/>
    <mergeCell ref="L13:P13"/>
    <mergeCell ref="Q13:W13"/>
    <mergeCell ref="A14:W14"/>
    <mergeCell ref="A15:B15"/>
    <mergeCell ref="C15:P15"/>
    <mergeCell ref="A24:B24"/>
    <mergeCell ref="C24:K24"/>
    <mergeCell ref="L24:P24"/>
    <mergeCell ref="Q24:W24"/>
    <mergeCell ref="L19:P19"/>
    <mergeCell ref="Q19:W19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30:B30"/>
    <mergeCell ref="C30:K30"/>
    <mergeCell ref="L30:P30"/>
    <mergeCell ref="Q30:W30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A29:B29"/>
    <mergeCell ref="C29:K29"/>
    <mergeCell ref="L29:P29"/>
    <mergeCell ref="Q29:W29"/>
    <mergeCell ref="C35:K35"/>
    <mergeCell ref="L35:P35"/>
    <mergeCell ref="Q35:W35"/>
    <mergeCell ref="A31:B31"/>
    <mergeCell ref="C31:K31"/>
    <mergeCell ref="L31:P31"/>
    <mergeCell ref="Q31:W31"/>
    <mergeCell ref="A32:B32"/>
    <mergeCell ref="C32:K32"/>
    <mergeCell ref="L32:P32"/>
    <mergeCell ref="Q32:W32"/>
    <mergeCell ref="A33:B33"/>
    <mergeCell ref="C33:K33"/>
    <mergeCell ref="L33:P33"/>
    <mergeCell ref="Q33:W33"/>
    <mergeCell ref="A34:B34"/>
    <mergeCell ref="C34:K34"/>
    <mergeCell ref="L34:P34"/>
    <mergeCell ref="Q34:W34"/>
    <mergeCell ref="A41:C41"/>
    <mergeCell ref="D41:F41"/>
    <mergeCell ref="M41:T41"/>
    <mergeCell ref="A36:B36"/>
    <mergeCell ref="C36:K36"/>
    <mergeCell ref="L36:P36"/>
    <mergeCell ref="Q36:W36"/>
    <mergeCell ref="A37:B37"/>
    <mergeCell ref="C37:K37"/>
    <mergeCell ref="L37:P37"/>
    <mergeCell ref="Q37:W37"/>
    <mergeCell ref="A35:B35"/>
  </mergeCells>
  <pageMargins left="0.75" right="0.19027777777777777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W133"/>
  <sheetViews>
    <sheetView zoomScale="88" zoomScaleNormal="88" workbookViewId="0">
      <selection activeCell="Q20" sqref="Q20:W20"/>
    </sheetView>
  </sheetViews>
  <sheetFormatPr defaultColWidth="8.85546875" defaultRowHeight="12" x14ac:dyDescent="0.2"/>
  <cols>
    <col min="1" max="1" width="2.28515625" style="5" customWidth="1"/>
    <col min="2" max="2" width="4" style="5" customWidth="1"/>
    <col min="3" max="3" width="5.85546875" style="5" customWidth="1"/>
    <col min="4" max="4" width="2.7109375" style="5" customWidth="1"/>
    <col min="5" max="5" width="7.140625" style="5" customWidth="1"/>
    <col min="6" max="7" width="2.5703125" style="5" customWidth="1"/>
    <col min="8" max="8" width="2.42578125" style="5" customWidth="1"/>
    <col min="9" max="9" width="2.28515625" style="5" customWidth="1"/>
    <col min="10" max="10" width="6.140625" style="5" customWidth="1"/>
    <col min="11" max="12" width="3" style="5" customWidth="1"/>
    <col min="13" max="13" width="3.28515625" style="5" customWidth="1"/>
    <col min="14" max="14" width="1.7109375" style="5" customWidth="1"/>
    <col min="15" max="15" width="7.42578125" style="5" customWidth="1"/>
    <col min="16" max="16" width="4.140625" style="5" customWidth="1"/>
    <col min="17" max="17" width="3.140625" style="5" customWidth="1"/>
    <col min="18" max="18" width="2.5703125" style="5" customWidth="1"/>
    <col min="19" max="21" width="2.7109375" style="5" customWidth="1"/>
    <col min="22" max="22" width="2.42578125" style="5" customWidth="1"/>
    <col min="23" max="23" width="2.85546875" style="5" customWidth="1"/>
    <col min="24" max="16384" width="8.85546875" style="5"/>
  </cols>
  <sheetData>
    <row r="8" spans="1:23" ht="8.25" customHeight="1" x14ac:dyDescent="0.2">
      <c r="A8" s="992"/>
      <c r="B8" s="992"/>
      <c r="C8" s="992"/>
      <c r="D8" s="992"/>
      <c r="E8" s="992"/>
      <c r="F8" s="992"/>
      <c r="G8" s="992"/>
      <c r="H8" s="992"/>
      <c r="I8" s="992"/>
      <c r="J8" s="992"/>
      <c r="K8" s="992"/>
      <c r="L8" s="992"/>
      <c r="M8" s="992"/>
      <c r="N8" s="992"/>
      <c r="O8" s="992"/>
      <c r="P8" s="992"/>
      <c r="Q8" s="992"/>
      <c r="R8" s="992"/>
      <c r="S8" s="992"/>
      <c r="T8" s="992"/>
      <c r="U8" s="992"/>
      <c r="V8" s="992"/>
      <c r="W8" s="992"/>
    </row>
    <row r="9" spans="1:23" x14ac:dyDescent="0.2">
      <c r="A9" s="993" t="s">
        <v>328</v>
      </c>
      <c r="B9" s="993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</row>
    <row r="10" spans="1:23" x14ac:dyDescent="0.2">
      <c r="A10" s="993" t="s">
        <v>2156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</row>
    <row r="11" spans="1:23" x14ac:dyDescent="0.2">
      <c r="A11" s="993">
        <f>Декларация!G9</f>
        <v>0</v>
      </c>
      <c r="B11" s="993"/>
      <c r="C11" s="993"/>
      <c r="D11" s="993"/>
      <c r="E11" s="993"/>
      <c r="F11" s="993"/>
      <c r="G11" s="993"/>
      <c r="H11" s="993"/>
      <c r="I11" s="993"/>
      <c r="J11" s="993"/>
      <c r="K11" s="993"/>
      <c r="L11" s="993"/>
      <c r="M11" s="993"/>
      <c r="N11" s="993"/>
      <c r="O11" s="993"/>
      <c r="P11" s="993"/>
      <c r="Q11" s="993"/>
      <c r="R11" s="993"/>
      <c r="S11" s="993"/>
      <c r="T11" s="993"/>
      <c r="U11" s="993"/>
      <c r="V11" s="993"/>
      <c r="W11" s="993"/>
    </row>
    <row r="12" spans="1:23" ht="15" customHeight="1" x14ac:dyDescent="0.2">
      <c r="A12" s="995">
        <f>Декларация!D5</f>
        <v>0</v>
      </c>
      <c r="B12" s="995"/>
      <c r="C12" s="995"/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  <c r="O12" s="995"/>
      <c r="P12" s="995"/>
      <c r="Q12" s="995"/>
      <c r="R12" s="995"/>
      <c r="S12" s="995"/>
      <c r="T12" s="995"/>
      <c r="U12" s="995"/>
      <c r="V12" s="995"/>
      <c r="W12" s="995"/>
    </row>
    <row r="13" spans="1:23" ht="15" customHeight="1" x14ac:dyDescent="0.2">
      <c r="A13" s="996">
        <f>Декларация!G7</f>
        <v>0</v>
      </c>
      <c r="B13" s="996"/>
      <c r="C13" s="996"/>
      <c r="D13" s="996"/>
      <c r="E13" s="996"/>
      <c r="F13" s="996"/>
      <c r="G13" s="996"/>
      <c r="H13" s="996"/>
      <c r="I13" s="996"/>
      <c r="J13" s="996"/>
      <c r="K13" s="996"/>
      <c r="L13" s="996"/>
      <c r="M13" s="996"/>
      <c r="N13" s="996"/>
      <c r="O13" s="996"/>
      <c r="P13" s="996"/>
      <c r="Q13" s="996"/>
      <c r="R13" s="996"/>
      <c r="S13" s="996"/>
      <c r="T13" s="996"/>
      <c r="U13" s="996"/>
      <c r="V13" s="996"/>
      <c r="W13" s="996"/>
    </row>
    <row r="14" spans="1:23" ht="21.6" customHeight="1" x14ac:dyDescent="0.2">
      <c r="A14" s="1130" t="s">
        <v>233</v>
      </c>
      <c r="B14" s="1131"/>
      <c r="C14" s="1132" t="s">
        <v>395</v>
      </c>
      <c r="D14" s="1132"/>
      <c r="E14" s="1132"/>
      <c r="F14" s="1132"/>
      <c r="G14" s="1132"/>
      <c r="H14" s="1132"/>
      <c r="I14" s="1132"/>
      <c r="J14" s="1132"/>
      <c r="K14" s="1132"/>
      <c r="L14" s="1124" t="s">
        <v>396</v>
      </c>
      <c r="M14" s="1124"/>
      <c r="N14" s="1124"/>
      <c r="O14" s="1124"/>
      <c r="P14" s="1124"/>
      <c r="Q14" s="1133" t="s">
        <v>329</v>
      </c>
      <c r="R14" s="1133"/>
      <c r="S14" s="1133"/>
      <c r="T14" s="1133"/>
      <c r="U14" s="1133"/>
      <c r="V14" s="1133"/>
      <c r="W14" s="1133"/>
    </row>
    <row r="15" spans="1:23" ht="8.25" customHeight="1" x14ac:dyDescent="0.2">
      <c r="A15" s="986"/>
      <c r="B15" s="986"/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</row>
    <row r="16" spans="1:23" s="150" customFormat="1" x14ac:dyDescent="0.2">
      <c r="A16" s="987"/>
      <c r="B16" s="987"/>
      <c r="C16" s="988" t="s">
        <v>330</v>
      </c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1126">
        <f>SUM(Q20:W129)</f>
        <v>0</v>
      </c>
      <c r="R16" s="1126"/>
      <c r="S16" s="1126"/>
      <c r="T16" s="1126"/>
      <c r="U16" s="1126"/>
      <c r="V16" s="1126"/>
      <c r="W16" s="1126"/>
    </row>
    <row r="17" spans="1:23" ht="8.25" customHeight="1" x14ac:dyDescent="0.2">
      <c r="A17" s="1117"/>
      <c r="B17" s="1117"/>
      <c r="C17" s="1117"/>
      <c r="D17" s="1117"/>
      <c r="E17" s="1117"/>
      <c r="F17" s="1117"/>
      <c r="G17" s="1117"/>
      <c r="H17" s="1117"/>
      <c r="I17" s="1117"/>
      <c r="J17" s="1117"/>
      <c r="K17" s="1117"/>
      <c r="L17" s="1117"/>
      <c r="M17" s="1117"/>
      <c r="N17" s="1117"/>
      <c r="O17" s="1117"/>
      <c r="P17" s="1117"/>
      <c r="Q17" s="1117"/>
      <c r="R17" s="1117"/>
      <c r="S17" s="1117"/>
      <c r="T17" s="1117"/>
      <c r="U17" s="1117"/>
      <c r="V17" s="1117"/>
      <c r="W17" s="1117"/>
    </row>
    <row r="18" spans="1:23" x14ac:dyDescent="0.2">
      <c r="A18" s="1117"/>
      <c r="B18" s="1117"/>
      <c r="C18" s="1099" t="s">
        <v>331</v>
      </c>
      <c r="D18" s="1100"/>
      <c r="E18" s="1100"/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00"/>
      <c r="S18" s="1100"/>
      <c r="T18" s="1100"/>
      <c r="U18" s="1100"/>
      <c r="V18" s="1100"/>
      <c r="W18" s="1101"/>
    </row>
    <row r="19" spans="1:23" ht="8.25" customHeight="1" x14ac:dyDescent="0.2">
      <c r="A19" s="1117"/>
      <c r="B19" s="1117"/>
      <c r="C19" s="1117"/>
      <c r="D19" s="1117"/>
      <c r="E19" s="1117"/>
      <c r="F19" s="1117"/>
      <c r="G19" s="1117"/>
      <c r="H19" s="1117"/>
      <c r="I19" s="1117"/>
      <c r="J19" s="1117"/>
      <c r="K19" s="1117"/>
      <c r="L19" s="1117"/>
      <c r="M19" s="1117"/>
      <c r="N19" s="1117"/>
      <c r="O19" s="1117"/>
      <c r="P19" s="1117"/>
      <c r="Q19" s="1117"/>
      <c r="R19" s="1117"/>
      <c r="S19" s="1117"/>
      <c r="T19" s="1117"/>
      <c r="U19" s="1117"/>
      <c r="V19" s="1117"/>
      <c r="W19" s="1117"/>
    </row>
    <row r="20" spans="1:23" x14ac:dyDescent="0.2">
      <c r="A20" s="1117">
        <v>1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120"/>
      <c r="M20" s="1120"/>
      <c r="N20" s="1120"/>
      <c r="O20" s="1120"/>
      <c r="P20" s="1120"/>
      <c r="Q20" s="1121"/>
      <c r="R20" s="1121"/>
      <c r="S20" s="1121"/>
      <c r="T20" s="1121"/>
      <c r="U20" s="1121"/>
      <c r="V20" s="1121"/>
      <c r="W20" s="1121"/>
    </row>
    <row r="21" spans="1:23" x14ac:dyDescent="0.2">
      <c r="A21" s="1117">
        <v>2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120"/>
      <c r="M21" s="1120"/>
      <c r="N21" s="1120"/>
      <c r="O21" s="1120"/>
      <c r="P21" s="1120"/>
      <c r="Q21" s="1121"/>
      <c r="R21" s="1121"/>
      <c r="S21" s="1121"/>
      <c r="T21" s="1121"/>
      <c r="U21" s="1121"/>
      <c r="V21" s="1121"/>
      <c r="W21" s="1121"/>
    </row>
    <row r="22" spans="1:23" x14ac:dyDescent="0.2">
      <c r="A22" s="1117">
        <v>3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120"/>
      <c r="M22" s="1120"/>
      <c r="N22" s="1120"/>
      <c r="O22" s="1120"/>
      <c r="P22" s="1120"/>
      <c r="Q22" s="1121"/>
      <c r="R22" s="1121"/>
      <c r="S22" s="1121"/>
      <c r="T22" s="1121"/>
      <c r="U22" s="1121"/>
      <c r="V22" s="1121"/>
      <c r="W22" s="1121"/>
    </row>
    <row r="23" spans="1:23" x14ac:dyDescent="0.2">
      <c r="A23" s="1117">
        <v>4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1120"/>
      <c r="N23" s="1120"/>
      <c r="O23" s="1120"/>
      <c r="P23" s="1120"/>
      <c r="Q23" s="1121"/>
      <c r="R23" s="1121"/>
      <c r="S23" s="1121"/>
      <c r="T23" s="1121"/>
      <c r="U23" s="1121"/>
      <c r="V23" s="1121"/>
      <c r="W23" s="1121"/>
    </row>
    <row r="24" spans="1:23" x14ac:dyDescent="0.2">
      <c r="A24" s="1117">
        <v>5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120"/>
      <c r="M24" s="1120"/>
      <c r="N24" s="1120"/>
      <c r="O24" s="1120"/>
      <c r="P24" s="1120"/>
      <c r="Q24" s="1121"/>
      <c r="R24" s="1121"/>
      <c r="S24" s="1121"/>
      <c r="T24" s="1121"/>
      <c r="U24" s="1121"/>
      <c r="V24" s="1121"/>
      <c r="W24" s="1121"/>
    </row>
    <row r="25" spans="1:23" x14ac:dyDescent="0.2">
      <c r="A25" s="1117">
        <v>6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120"/>
      <c r="M25" s="1120"/>
      <c r="N25" s="1120"/>
      <c r="O25" s="1120"/>
      <c r="P25" s="1120"/>
      <c r="Q25" s="1121"/>
      <c r="R25" s="1121"/>
      <c r="S25" s="1121"/>
      <c r="T25" s="1121"/>
      <c r="U25" s="1121"/>
      <c r="V25" s="1121"/>
      <c r="W25" s="1121"/>
    </row>
    <row r="26" spans="1:23" x14ac:dyDescent="0.2">
      <c r="A26" s="1117">
        <v>7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120"/>
      <c r="M26" s="1120"/>
      <c r="N26" s="1120"/>
      <c r="O26" s="1120"/>
      <c r="P26" s="1120"/>
      <c r="Q26" s="1121"/>
      <c r="R26" s="1121"/>
      <c r="S26" s="1121"/>
      <c r="T26" s="1121"/>
      <c r="U26" s="1121"/>
      <c r="V26" s="1121"/>
      <c r="W26" s="1121"/>
    </row>
    <row r="27" spans="1:23" x14ac:dyDescent="0.2">
      <c r="A27" s="1117">
        <v>8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1120"/>
      <c r="N27" s="1120"/>
      <c r="O27" s="1120"/>
      <c r="P27" s="1120"/>
      <c r="Q27" s="1121"/>
      <c r="R27" s="1121"/>
      <c r="S27" s="1121"/>
      <c r="T27" s="1121"/>
      <c r="U27" s="1121"/>
      <c r="V27" s="1121"/>
      <c r="W27" s="1121"/>
    </row>
    <row r="28" spans="1:23" x14ac:dyDescent="0.2">
      <c r="A28" s="1117">
        <v>9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0"/>
      <c r="N28" s="1120"/>
      <c r="O28" s="1120"/>
      <c r="P28" s="1120"/>
      <c r="Q28" s="1121"/>
      <c r="R28" s="1121"/>
      <c r="S28" s="1121"/>
      <c r="T28" s="1121"/>
      <c r="U28" s="1121"/>
      <c r="V28" s="1121"/>
      <c r="W28" s="1121"/>
    </row>
    <row r="29" spans="1:23" x14ac:dyDescent="0.2">
      <c r="A29" s="1117">
        <v>10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120"/>
      <c r="M29" s="1120"/>
      <c r="N29" s="1120"/>
      <c r="O29" s="1120"/>
      <c r="P29" s="1120"/>
      <c r="Q29" s="1121"/>
      <c r="R29" s="1121"/>
      <c r="S29" s="1121"/>
      <c r="T29" s="1121"/>
      <c r="U29" s="1121"/>
      <c r="V29" s="1121"/>
      <c r="W29" s="1121"/>
    </row>
    <row r="30" spans="1:23" x14ac:dyDescent="0.2">
      <c r="A30" s="1117">
        <v>11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120"/>
      <c r="M30" s="1120"/>
      <c r="N30" s="1120"/>
      <c r="O30" s="1120"/>
      <c r="P30" s="1120"/>
      <c r="Q30" s="1121"/>
      <c r="R30" s="1121"/>
      <c r="S30" s="1121"/>
      <c r="T30" s="1121"/>
      <c r="U30" s="1121"/>
      <c r="V30" s="1121"/>
      <c r="W30" s="1121"/>
    </row>
    <row r="31" spans="1:23" x14ac:dyDescent="0.2">
      <c r="A31" s="1117">
        <v>12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1120"/>
      <c r="N31" s="1120"/>
      <c r="O31" s="1120"/>
      <c r="P31" s="1120"/>
      <c r="Q31" s="1121"/>
      <c r="R31" s="1121"/>
      <c r="S31" s="1121"/>
      <c r="T31" s="1121"/>
      <c r="U31" s="1121"/>
      <c r="V31" s="1121"/>
      <c r="W31" s="1121"/>
    </row>
    <row r="32" spans="1:23" x14ac:dyDescent="0.2">
      <c r="A32" s="1117">
        <v>13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120"/>
      <c r="M32" s="1120"/>
      <c r="N32" s="1120"/>
      <c r="O32" s="1120"/>
      <c r="P32" s="1120"/>
      <c r="Q32" s="1121"/>
      <c r="R32" s="1121"/>
      <c r="S32" s="1121"/>
      <c r="T32" s="1121"/>
      <c r="U32" s="1121"/>
      <c r="V32" s="1121"/>
      <c r="W32" s="1121"/>
    </row>
    <row r="33" spans="1:23" x14ac:dyDescent="0.2">
      <c r="A33" s="1117">
        <v>14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120"/>
      <c r="M33" s="1120"/>
      <c r="N33" s="1120"/>
      <c r="O33" s="1120"/>
      <c r="P33" s="1120"/>
      <c r="Q33" s="1121"/>
      <c r="R33" s="1121"/>
      <c r="S33" s="1121"/>
      <c r="T33" s="1121"/>
      <c r="U33" s="1121"/>
      <c r="V33" s="1121"/>
      <c r="W33" s="1121"/>
    </row>
    <row r="34" spans="1:23" x14ac:dyDescent="0.2">
      <c r="A34" s="1117">
        <v>15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120"/>
      <c r="M34" s="1120"/>
      <c r="N34" s="1120"/>
      <c r="O34" s="1120"/>
      <c r="P34" s="1120"/>
      <c r="Q34" s="1121"/>
      <c r="R34" s="1121"/>
      <c r="S34" s="1121"/>
      <c r="T34" s="1121"/>
      <c r="U34" s="1121"/>
      <c r="V34" s="1121"/>
      <c r="W34" s="1121"/>
    </row>
    <row r="35" spans="1:23" x14ac:dyDescent="0.2">
      <c r="A35" s="1117">
        <v>16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120"/>
      <c r="M35" s="1120"/>
      <c r="N35" s="1120"/>
      <c r="O35" s="1120"/>
      <c r="P35" s="1120"/>
      <c r="Q35" s="1121"/>
      <c r="R35" s="1121"/>
      <c r="S35" s="1121"/>
      <c r="T35" s="1121"/>
      <c r="U35" s="1121"/>
      <c r="V35" s="1121"/>
      <c r="W35" s="1121"/>
    </row>
    <row r="36" spans="1:23" x14ac:dyDescent="0.2">
      <c r="A36" s="1117">
        <v>17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120"/>
      <c r="M36" s="1120"/>
      <c r="N36" s="1120"/>
      <c r="O36" s="1120"/>
      <c r="P36" s="1120"/>
      <c r="Q36" s="1121"/>
      <c r="R36" s="1121"/>
      <c r="S36" s="1121"/>
      <c r="T36" s="1121"/>
      <c r="U36" s="1121"/>
      <c r="V36" s="1121"/>
      <c r="W36" s="1121"/>
    </row>
    <row r="37" spans="1:23" x14ac:dyDescent="0.2">
      <c r="A37" s="1117">
        <v>18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120"/>
      <c r="M37" s="1120"/>
      <c r="N37" s="1120"/>
      <c r="O37" s="1120"/>
      <c r="P37" s="1120"/>
      <c r="Q37" s="1121"/>
      <c r="R37" s="1121"/>
      <c r="S37" s="1121"/>
      <c r="T37" s="1121"/>
      <c r="U37" s="1121"/>
      <c r="V37" s="1121"/>
      <c r="W37" s="1121"/>
    </row>
    <row r="38" spans="1:23" x14ac:dyDescent="0.2">
      <c r="A38" s="1117">
        <v>19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1120"/>
      <c r="M38" s="1120"/>
      <c r="N38" s="1120"/>
      <c r="O38" s="1120"/>
      <c r="P38" s="1120"/>
      <c r="Q38" s="1121"/>
      <c r="R38" s="1121"/>
      <c r="S38" s="1121"/>
      <c r="T38" s="1121"/>
      <c r="U38" s="1121"/>
      <c r="V38" s="1121"/>
      <c r="W38" s="1121"/>
    </row>
    <row r="39" spans="1:23" x14ac:dyDescent="0.2">
      <c r="A39" s="1117">
        <v>20</v>
      </c>
      <c r="B39" s="1117"/>
      <c r="C39" s="1119"/>
      <c r="D39" s="1119"/>
      <c r="E39" s="1119"/>
      <c r="F39" s="1119"/>
      <c r="G39" s="1119"/>
      <c r="H39" s="1119"/>
      <c r="I39" s="1119"/>
      <c r="J39" s="1119"/>
      <c r="K39" s="1119"/>
      <c r="L39" s="1120"/>
      <c r="M39" s="1120"/>
      <c r="N39" s="1120"/>
      <c r="O39" s="1120"/>
      <c r="P39" s="1120"/>
      <c r="Q39" s="1121"/>
      <c r="R39" s="1121"/>
      <c r="S39" s="1121"/>
      <c r="T39" s="1121"/>
      <c r="U39" s="1121"/>
      <c r="V39" s="1121"/>
      <c r="W39" s="1121"/>
    </row>
    <row r="40" spans="1:23" x14ac:dyDescent="0.2">
      <c r="A40" s="1117">
        <v>21</v>
      </c>
      <c r="B40" s="1117"/>
      <c r="C40" s="1119"/>
      <c r="D40" s="1119"/>
      <c r="E40" s="1119"/>
      <c r="F40" s="1119"/>
      <c r="G40" s="1119"/>
      <c r="H40" s="1119"/>
      <c r="I40" s="1119"/>
      <c r="J40" s="1119"/>
      <c r="K40" s="1119"/>
      <c r="L40" s="1120"/>
      <c r="M40" s="1120"/>
      <c r="N40" s="1120"/>
      <c r="O40" s="1120"/>
      <c r="P40" s="1120"/>
      <c r="Q40" s="1121"/>
      <c r="R40" s="1121"/>
      <c r="S40" s="1121"/>
      <c r="T40" s="1121"/>
      <c r="U40" s="1121"/>
      <c r="V40" s="1121"/>
      <c r="W40" s="1121"/>
    </row>
    <row r="41" spans="1:23" x14ac:dyDescent="0.2">
      <c r="A41" s="1117">
        <v>22</v>
      </c>
      <c r="B41" s="1117"/>
      <c r="C41" s="1119"/>
      <c r="D41" s="1119"/>
      <c r="E41" s="1119"/>
      <c r="F41" s="1119"/>
      <c r="G41" s="1119"/>
      <c r="H41" s="1119"/>
      <c r="I41" s="1119"/>
      <c r="J41" s="1119"/>
      <c r="K41" s="1119"/>
      <c r="L41" s="1120"/>
      <c r="M41" s="1120"/>
      <c r="N41" s="1120"/>
      <c r="O41" s="1120"/>
      <c r="P41" s="1120"/>
      <c r="Q41" s="1121"/>
      <c r="R41" s="1121"/>
      <c r="S41" s="1121"/>
      <c r="T41" s="1121"/>
      <c r="U41" s="1121"/>
      <c r="V41" s="1121"/>
      <c r="W41" s="1121"/>
    </row>
    <row r="42" spans="1:23" x14ac:dyDescent="0.2">
      <c r="A42" s="1117">
        <v>23</v>
      </c>
      <c r="B42" s="1117"/>
      <c r="C42" s="1119"/>
      <c r="D42" s="1119"/>
      <c r="E42" s="1119"/>
      <c r="F42" s="1119"/>
      <c r="G42" s="1119"/>
      <c r="H42" s="1119"/>
      <c r="I42" s="1119"/>
      <c r="J42" s="1119"/>
      <c r="K42" s="1119"/>
      <c r="L42" s="1120"/>
      <c r="M42" s="1120"/>
      <c r="N42" s="1120"/>
      <c r="O42" s="1120"/>
      <c r="P42" s="1120"/>
      <c r="Q42" s="1121"/>
      <c r="R42" s="1121"/>
      <c r="S42" s="1121"/>
      <c r="T42" s="1121"/>
      <c r="U42" s="1121"/>
      <c r="V42" s="1121"/>
      <c r="W42" s="1121"/>
    </row>
    <row r="43" spans="1:23" x14ac:dyDescent="0.2">
      <c r="A43" s="1117">
        <v>24</v>
      </c>
      <c r="B43" s="1117"/>
      <c r="C43" s="1119"/>
      <c r="D43" s="1119"/>
      <c r="E43" s="1119"/>
      <c r="F43" s="1119"/>
      <c r="G43" s="1119"/>
      <c r="H43" s="1119"/>
      <c r="I43" s="1119"/>
      <c r="J43" s="1119"/>
      <c r="K43" s="1119"/>
      <c r="L43" s="1120"/>
      <c r="M43" s="1120"/>
      <c r="N43" s="1120"/>
      <c r="O43" s="1120"/>
      <c r="P43" s="1120"/>
      <c r="Q43" s="1121"/>
      <c r="R43" s="1121"/>
      <c r="S43" s="1121"/>
      <c r="T43" s="1121"/>
      <c r="U43" s="1121"/>
      <c r="V43" s="1121"/>
      <c r="W43" s="1121"/>
    </row>
    <row r="44" spans="1:23" x14ac:dyDescent="0.2">
      <c r="A44" s="1117">
        <v>25</v>
      </c>
      <c r="B44" s="1117"/>
      <c r="C44" s="1119"/>
      <c r="D44" s="1119"/>
      <c r="E44" s="1119"/>
      <c r="F44" s="1119"/>
      <c r="G44" s="1119"/>
      <c r="H44" s="1119"/>
      <c r="I44" s="1119"/>
      <c r="J44" s="1119"/>
      <c r="K44" s="1119"/>
      <c r="L44" s="1120"/>
      <c r="M44" s="1120"/>
      <c r="N44" s="1120"/>
      <c r="O44" s="1120"/>
      <c r="P44" s="1120"/>
      <c r="Q44" s="1121"/>
      <c r="R44" s="1121"/>
      <c r="S44" s="1121"/>
      <c r="T44" s="1121"/>
      <c r="U44" s="1121"/>
      <c r="V44" s="1121"/>
      <c r="W44" s="1121"/>
    </row>
    <row r="45" spans="1:23" x14ac:dyDescent="0.2">
      <c r="A45" s="1117">
        <v>26</v>
      </c>
      <c r="B45" s="1117"/>
      <c r="C45" s="1119"/>
      <c r="D45" s="1119"/>
      <c r="E45" s="1119"/>
      <c r="F45" s="1119"/>
      <c r="G45" s="1119"/>
      <c r="H45" s="1119"/>
      <c r="I45" s="1119"/>
      <c r="J45" s="1119"/>
      <c r="K45" s="1119"/>
      <c r="L45" s="1120"/>
      <c r="M45" s="1120"/>
      <c r="N45" s="1120"/>
      <c r="O45" s="1120"/>
      <c r="P45" s="1120"/>
      <c r="Q45" s="1121"/>
      <c r="R45" s="1121"/>
      <c r="S45" s="1121"/>
      <c r="T45" s="1121"/>
      <c r="U45" s="1121"/>
      <c r="V45" s="1121"/>
      <c r="W45" s="1121"/>
    </row>
    <row r="46" spans="1:23" x14ac:dyDescent="0.2">
      <c r="A46" s="1117">
        <v>27</v>
      </c>
      <c r="B46" s="1117"/>
      <c r="C46" s="1119"/>
      <c r="D46" s="1119"/>
      <c r="E46" s="1119"/>
      <c r="F46" s="1119"/>
      <c r="G46" s="1119"/>
      <c r="H46" s="1119"/>
      <c r="I46" s="1119"/>
      <c r="J46" s="1119"/>
      <c r="K46" s="1119"/>
      <c r="L46" s="1120"/>
      <c r="M46" s="1120"/>
      <c r="N46" s="1120"/>
      <c r="O46" s="1120"/>
      <c r="P46" s="1120"/>
      <c r="Q46" s="1121"/>
      <c r="R46" s="1121"/>
      <c r="S46" s="1121"/>
      <c r="T46" s="1121"/>
      <c r="U46" s="1121"/>
      <c r="V46" s="1121"/>
      <c r="W46" s="1121"/>
    </row>
    <row r="47" spans="1:23" x14ac:dyDescent="0.2">
      <c r="A47" s="1117">
        <v>28</v>
      </c>
      <c r="B47" s="1117"/>
      <c r="C47" s="1119"/>
      <c r="D47" s="1119"/>
      <c r="E47" s="1119"/>
      <c r="F47" s="1119"/>
      <c r="G47" s="1119"/>
      <c r="H47" s="1119"/>
      <c r="I47" s="1119"/>
      <c r="J47" s="1119"/>
      <c r="K47" s="1119"/>
      <c r="L47" s="1120"/>
      <c r="M47" s="1120"/>
      <c r="N47" s="1120"/>
      <c r="O47" s="1120"/>
      <c r="P47" s="1120"/>
      <c r="Q47" s="1121"/>
      <c r="R47" s="1121"/>
      <c r="S47" s="1121"/>
      <c r="T47" s="1121"/>
      <c r="U47" s="1121"/>
      <c r="V47" s="1121"/>
      <c r="W47" s="1121"/>
    </row>
    <row r="48" spans="1:23" x14ac:dyDescent="0.2">
      <c r="A48" s="1117">
        <v>29</v>
      </c>
      <c r="B48" s="1117"/>
      <c r="C48" s="1119"/>
      <c r="D48" s="1119"/>
      <c r="E48" s="1119"/>
      <c r="F48" s="1119"/>
      <c r="G48" s="1119"/>
      <c r="H48" s="1119"/>
      <c r="I48" s="1119"/>
      <c r="J48" s="1119"/>
      <c r="K48" s="1119"/>
      <c r="L48" s="1120"/>
      <c r="M48" s="1120"/>
      <c r="N48" s="1120"/>
      <c r="O48" s="1120"/>
      <c r="P48" s="1120"/>
      <c r="Q48" s="1121"/>
      <c r="R48" s="1121"/>
      <c r="S48" s="1121"/>
      <c r="T48" s="1121"/>
      <c r="U48" s="1121"/>
      <c r="V48" s="1121"/>
      <c r="W48" s="1121"/>
    </row>
    <row r="49" spans="1:23" x14ac:dyDescent="0.2">
      <c r="A49" s="1117">
        <v>30</v>
      </c>
      <c r="B49" s="1117"/>
      <c r="C49" s="1119"/>
      <c r="D49" s="1119"/>
      <c r="E49" s="1119"/>
      <c r="F49" s="1119"/>
      <c r="G49" s="1119"/>
      <c r="H49" s="1119"/>
      <c r="I49" s="1119"/>
      <c r="J49" s="1119"/>
      <c r="K49" s="1119"/>
      <c r="L49" s="1120"/>
      <c r="M49" s="1120"/>
      <c r="N49" s="1120"/>
      <c r="O49" s="1120"/>
      <c r="P49" s="1120"/>
      <c r="Q49" s="1121"/>
      <c r="R49" s="1121"/>
      <c r="S49" s="1121"/>
      <c r="T49" s="1121"/>
      <c r="U49" s="1121"/>
      <c r="V49" s="1121"/>
      <c r="W49" s="1121"/>
    </row>
    <row r="50" spans="1:23" x14ac:dyDescent="0.2">
      <c r="A50" s="1117">
        <v>31</v>
      </c>
      <c r="B50" s="1117"/>
      <c r="C50" s="1119"/>
      <c r="D50" s="1119"/>
      <c r="E50" s="1119"/>
      <c r="F50" s="1119"/>
      <c r="G50" s="1119"/>
      <c r="H50" s="1119"/>
      <c r="I50" s="1119"/>
      <c r="J50" s="1119"/>
      <c r="K50" s="1119"/>
      <c r="L50" s="1120"/>
      <c r="M50" s="1120"/>
      <c r="N50" s="1120"/>
      <c r="O50" s="1120"/>
      <c r="P50" s="1120"/>
      <c r="Q50" s="1121"/>
      <c r="R50" s="1121"/>
      <c r="S50" s="1121"/>
      <c r="T50" s="1121"/>
      <c r="U50" s="1121"/>
      <c r="V50" s="1121"/>
      <c r="W50" s="1121"/>
    </row>
    <row r="51" spans="1:23" x14ac:dyDescent="0.2">
      <c r="A51" s="1117">
        <v>32</v>
      </c>
      <c r="B51" s="1117"/>
      <c r="C51" s="1119"/>
      <c r="D51" s="1119"/>
      <c r="E51" s="1119"/>
      <c r="F51" s="1119"/>
      <c r="G51" s="1119"/>
      <c r="H51" s="1119"/>
      <c r="I51" s="1119"/>
      <c r="J51" s="1119"/>
      <c r="K51" s="1119"/>
      <c r="L51" s="1120"/>
      <c r="M51" s="1120"/>
      <c r="N51" s="1120"/>
      <c r="O51" s="1120"/>
      <c r="P51" s="1120"/>
      <c r="Q51" s="1121"/>
      <c r="R51" s="1121"/>
      <c r="S51" s="1121"/>
      <c r="T51" s="1121"/>
      <c r="U51" s="1121"/>
      <c r="V51" s="1121"/>
      <c r="W51" s="1121"/>
    </row>
    <row r="52" spans="1:23" x14ac:dyDescent="0.2">
      <c r="A52" s="1117">
        <v>33</v>
      </c>
      <c r="B52" s="1117"/>
      <c r="C52" s="1119"/>
      <c r="D52" s="1119"/>
      <c r="E52" s="1119"/>
      <c r="F52" s="1119"/>
      <c r="G52" s="1119"/>
      <c r="H52" s="1119"/>
      <c r="I52" s="1119"/>
      <c r="J52" s="1119"/>
      <c r="K52" s="1119"/>
      <c r="L52" s="1120"/>
      <c r="M52" s="1120"/>
      <c r="N52" s="1120"/>
      <c r="O52" s="1120"/>
      <c r="P52" s="1120"/>
      <c r="Q52" s="1121"/>
      <c r="R52" s="1121"/>
      <c r="S52" s="1121"/>
      <c r="T52" s="1121"/>
      <c r="U52" s="1121"/>
      <c r="V52" s="1121"/>
      <c r="W52" s="1121"/>
    </row>
    <row r="53" spans="1:23" x14ac:dyDescent="0.2">
      <c r="A53" s="1117">
        <v>34</v>
      </c>
      <c r="B53" s="1117"/>
      <c r="C53" s="1119"/>
      <c r="D53" s="1119"/>
      <c r="E53" s="1119"/>
      <c r="F53" s="1119"/>
      <c r="G53" s="1119"/>
      <c r="H53" s="1119"/>
      <c r="I53" s="1119"/>
      <c r="J53" s="1119"/>
      <c r="K53" s="1119"/>
      <c r="L53" s="1120"/>
      <c r="M53" s="1120"/>
      <c r="N53" s="1120"/>
      <c r="O53" s="1120"/>
      <c r="P53" s="1120"/>
      <c r="Q53" s="1121"/>
      <c r="R53" s="1121"/>
      <c r="S53" s="1121"/>
      <c r="T53" s="1121"/>
      <c r="U53" s="1121"/>
      <c r="V53" s="1121"/>
      <c r="W53" s="1121"/>
    </row>
    <row r="54" spans="1:23" x14ac:dyDescent="0.2">
      <c r="A54" s="1117">
        <v>35</v>
      </c>
      <c r="B54" s="1117"/>
      <c r="C54" s="1119"/>
      <c r="D54" s="1119"/>
      <c r="E54" s="1119"/>
      <c r="F54" s="1119"/>
      <c r="G54" s="1119"/>
      <c r="H54" s="1119"/>
      <c r="I54" s="1119"/>
      <c r="J54" s="1119"/>
      <c r="K54" s="1119"/>
      <c r="L54" s="1120"/>
      <c r="M54" s="1120"/>
      <c r="N54" s="1120"/>
      <c r="O54" s="1120"/>
      <c r="P54" s="1120"/>
      <c r="Q54" s="1121"/>
      <c r="R54" s="1121"/>
      <c r="S54" s="1121"/>
      <c r="T54" s="1121"/>
      <c r="U54" s="1121"/>
      <c r="V54" s="1121"/>
      <c r="W54" s="1121"/>
    </row>
    <row r="55" spans="1:23" x14ac:dyDescent="0.2">
      <c r="A55" s="1117">
        <v>36</v>
      </c>
      <c r="B55" s="1117"/>
      <c r="C55" s="1119"/>
      <c r="D55" s="1119"/>
      <c r="E55" s="1119"/>
      <c r="F55" s="1119"/>
      <c r="G55" s="1119"/>
      <c r="H55" s="1119"/>
      <c r="I55" s="1119"/>
      <c r="J55" s="1119"/>
      <c r="K55" s="1119"/>
      <c r="L55" s="1120"/>
      <c r="M55" s="1120"/>
      <c r="N55" s="1120"/>
      <c r="O55" s="1120"/>
      <c r="P55" s="1120"/>
      <c r="Q55" s="1121"/>
      <c r="R55" s="1121"/>
      <c r="S55" s="1121"/>
      <c r="T55" s="1121"/>
      <c r="U55" s="1121"/>
      <c r="V55" s="1121"/>
      <c r="W55" s="1121"/>
    </row>
    <row r="56" spans="1:23" x14ac:dyDescent="0.2">
      <c r="A56" s="1117">
        <v>37</v>
      </c>
      <c r="B56" s="1117"/>
      <c r="C56" s="1119"/>
      <c r="D56" s="1119"/>
      <c r="E56" s="1119"/>
      <c r="F56" s="1119"/>
      <c r="G56" s="1119"/>
      <c r="H56" s="1119"/>
      <c r="I56" s="1119"/>
      <c r="J56" s="1119"/>
      <c r="K56" s="1119"/>
      <c r="L56" s="1120"/>
      <c r="M56" s="1120"/>
      <c r="N56" s="1120"/>
      <c r="O56" s="1120"/>
      <c r="P56" s="1120"/>
      <c r="Q56" s="1121"/>
      <c r="R56" s="1121"/>
      <c r="S56" s="1121"/>
      <c r="T56" s="1121"/>
      <c r="U56" s="1121"/>
      <c r="V56" s="1121"/>
      <c r="W56" s="1121"/>
    </row>
    <row r="57" spans="1:23" x14ac:dyDescent="0.2">
      <c r="A57" s="1117">
        <v>38</v>
      </c>
      <c r="B57" s="1117"/>
      <c r="C57" s="1119"/>
      <c r="D57" s="1119"/>
      <c r="E57" s="1119"/>
      <c r="F57" s="1119"/>
      <c r="G57" s="1119"/>
      <c r="H57" s="1119"/>
      <c r="I57" s="1119"/>
      <c r="J57" s="1119"/>
      <c r="K57" s="1119"/>
      <c r="L57" s="1120"/>
      <c r="M57" s="1120"/>
      <c r="N57" s="1120"/>
      <c r="O57" s="1120"/>
      <c r="P57" s="1120"/>
      <c r="Q57" s="1121"/>
      <c r="R57" s="1121"/>
      <c r="S57" s="1121"/>
      <c r="T57" s="1121"/>
      <c r="U57" s="1121"/>
      <c r="V57" s="1121"/>
      <c r="W57" s="1121"/>
    </row>
    <row r="58" spans="1:23" x14ac:dyDescent="0.2">
      <c r="A58" s="1117">
        <v>39</v>
      </c>
      <c r="B58" s="1117"/>
      <c r="C58" s="1119"/>
      <c r="D58" s="1119"/>
      <c r="E58" s="1119"/>
      <c r="F58" s="1119"/>
      <c r="G58" s="1119"/>
      <c r="H58" s="1119"/>
      <c r="I58" s="1119"/>
      <c r="J58" s="1119"/>
      <c r="K58" s="1119"/>
      <c r="L58" s="1120"/>
      <c r="M58" s="1120"/>
      <c r="N58" s="1120"/>
      <c r="O58" s="1120"/>
      <c r="P58" s="1120"/>
      <c r="Q58" s="1121"/>
      <c r="R58" s="1121"/>
      <c r="S58" s="1121"/>
      <c r="T58" s="1121"/>
      <c r="U58" s="1121"/>
      <c r="V58" s="1121"/>
      <c r="W58" s="1121"/>
    </row>
    <row r="59" spans="1:23" x14ac:dyDescent="0.2">
      <c r="A59" s="1117">
        <v>40</v>
      </c>
      <c r="B59" s="1117"/>
      <c r="C59" s="1119"/>
      <c r="D59" s="1119"/>
      <c r="E59" s="1119"/>
      <c r="F59" s="1119"/>
      <c r="G59" s="1119"/>
      <c r="H59" s="1119"/>
      <c r="I59" s="1119"/>
      <c r="J59" s="1119"/>
      <c r="K59" s="1119"/>
      <c r="L59" s="1120"/>
      <c r="M59" s="1120"/>
      <c r="N59" s="1120"/>
      <c r="O59" s="1120"/>
      <c r="P59" s="1120"/>
      <c r="Q59" s="1121"/>
      <c r="R59" s="1121"/>
      <c r="S59" s="1121"/>
      <c r="T59" s="1121"/>
      <c r="U59" s="1121"/>
      <c r="V59" s="1121"/>
      <c r="W59" s="1121"/>
    </row>
    <row r="60" spans="1:23" x14ac:dyDescent="0.2">
      <c r="A60" s="1117">
        <v>41</v>
      </c>
      <c r="B60" s="1117"/>
      <c r="C60" s="1119"/>
      <c r="D60" s="1119"/>
      <c r="E60" s="1119"/>
      <c r="F60" s="1119"/>
      <c r="G60" s="1119"/>
      <c r="H60" s="1119"/>
      <c r="I60" s="1119"/>
      <c r="J60" s="1119"/>
      <c r="K60" s="1119"/>
      <c r="L60" s="1120"/>
      <c r="M60" s="1120"/>
      <c r="N60" s="1120"/>
      <c r="O60" s="1120"/>
      <c r="P60" s="1120"/>
      <c r="Q60" s="1121"/>
      <c r="R60" s="1121"/>
      <c r="S60" s="1121"/>
      <c r="T60" s="1121"/>
      <c r="U60" s="1121"/>
      <c r="V60" s="1121"/>
      <c r="W60" s="1121"/>
    </row>
    <row r="61" spans="1:23" x14ac:dyDescent="0.2">
      <c r="A61" s="1117">
        <v>42</v>
      </c>
      <c r="B61" s="1117"/>
      <c r="C61" s="1119"/>
      <c r="D61" s="1119"/>
      <c r="E61" s="1119"/>
      <c r="F61" s="1119"/>
      <c r="G61" s="1119"/>
      <c r="H61" s="1119"/>
      <c r="I61" s="1119"/>
      <c r="J61" s="1119"/>
      <c r="K61" s="1119"/>
      <c r="L61" s="1120"/>
      <c r="M61" s="1120"/>
      <c r="N61" s="1120"/>
      <c r="O61" s="1120"/>
      <c r="P61" s="1120"/>
      <c r="Q61" s="1121"/>
      <c r="R61" s="1121"/>
      <c r="S61" s="1121"/>
      <c r="T61" s="1121"/>
      <c r="U61" s="1121"/>
      <c r="V61" s="1121"/>
      <c r="W61" s="1121"/>
    </row>
    <row r="62" spans="1:23" x14ac:dyDescent="0.2">
      <c r="A62" s="1117">
        <v>43</v>
      </c>
      <c r="B62" s="1117"/>
      <c r="C62" s="1119"/>
      <c r="D62" s="1119"/>
      <c r="E62" s="1119"/>
      <c r="F62" s="1119"/>
      <c r="G62" s="1119"/>
      <c r="H62" s="1119"/>
      <c r="I62" s="1119"/>
      <c r="J62" s="1119"/>
      <c r="K62" s="1119"/>
      <c r="L62" s="1120"/>
      <c r="M62" s="1120"/>
      <c r="N62" s="1120"/>
      <c r="O62" s="1120"/>
      <c r="P62" s="1120"/>
      <c r="Q62" s="1121"/>
      <c r="R62" s="1121"/>
      <c r="S62" s="1121"/>
      <c r="T62" s="1121"/>
      <c r="U62" s="1121"/>
      <c r="V62" s="1121"/>
      <c r="W62" s="1121"/>
    </row>
    <row r="63" spans="1:23" x14ac:dyDescent="0.2">
      <c r="A63" s="1117">
        <v>44</v>
      </c>
      <c r="B63" s="1117"/>
      <c r="C63" s="1119"/>
      <c r="D63" s="1119"/>
      <c r="E63" s="1119"/>
      <c r="F63" s="1119"/>
      <c r="G63" s="1119"/>
      <c r="H63" s="1119"/>
      <c r="I63" s="1119"/>
      <c r="J63" s="1119"/>
      <c r="K63" s="1119"/>
      <c r="L63" s="1120"/>
      <c r="M63" s="1120"/>
      <c r="N63" s="1120"/>
      <c r="O63" s="1120"/>
      <c r="P63" s="1120"/>
      <c r="Q63" s="1121"/>
      <c r="R63" s="1121"/>
      <c r="S63" s="1121"/>
      <c r="T63" s="1121"/>
      <c r="U63" s="1121"/>
      <c r="V63" s="1121"/>
      <c r="W63" s="1121"/>
    </row>
    <row r="64" spans="1:23" x14ac:dyDescent="0.2">
      <c r="A64" s="1117">
        <v>45</v>
      </c>
      <c r="B64" s="1117"/>
      <c r="C64" s="1119"/>
      <c r="D64" s="1119"/>
      <c r="E64" s="1119"/>
      <c r="F64" s="1119"/>
      <c r="G64" s="1119"/>
      <c r="H64" s="1119"/>
      <c r="I64" s="1119"/>
      <c r="J64" s="1119"/>
      <c r="K64" s="1119"/>
      <c r="L64" s="1120"/>
      <c r="M64" s="1120"/>
      <c r="N64" s="1120"/>
      <c r="O64" s="1120"/>
      <c r="P64" s="1120"/>
      <c r="Q64" s="1121"/>
      <c r="R64" s="1121"/>
      <c r="S64" s="1121"/>
      <c r="T64" s="1121"/>
      <c r="U64" s="1121"/>
      <c r="V64" s="1121"/>
      <c r="W64" s="1121"/>
    </row>
    <row r="65" spans="1:23" x14ac:dyDescent="0.2">
      <c r="A65" s="1117">
        <v>46</v>
      </c>
      <c r="B65" s="1117"/>
      <c r="C65" s="1119"/>
      <c r="D65" s="1119"/>
      <c r="E65" s="1119"/>
      <c r="F65" s="1119"/>
      <c r="G65" s="1119"/>
      <c r="H65" s="1119"/>
      <c r="I65" s="1119"/>
      <c r="J65" s="1119"/>
      <c r="K65" s="1119"/>
      <c r="L65" s="1120"/>
      <c r="M65" s="1120"/>
      <c r="N65" s="1120"/>
      <c r="O65" s="1120"/>
      <c r="P65" s="1120"/>
      <c r="Q65" s="1121"/>
      <c r="R65" s="1121"/>
      <c r="S65" s="1121"/>
      <c r="T65" s="1121"/>
      <c r="U65" s="1121"/>
      <c r="V65" s="1121"/>
      <c r="W65" s="1121"/>
    </row>
    <row r="66" spans="1:23" x14ac:dyDescent="0.2">
      <c r="A66" s="1117">
        <v>47</v>
      </c>
      <c r="B66" s="1117"/>
      <c r="C66" s="1119"/>
      <c r="D66" s="1119"/>
      <c r="E66" s="1119"/>
      <c r="F66" s="1119"/>
      <c r="G66" s="1119"/>
      <c r="H66" s="1119"/>
      <c r="I66" s="1119"/>
      <c r="J66" s="1119"/>
      <c r="K66" s="1119"/>
      <c r="L66" s="1120"/>
      <c r="M66" s="1120"/>
      <c r="N66" s="1120"/>
      <c r="O66" s="1120"/>
      <c r="P66" s="1120"/>
      <c r="Q66" s="1121"/>
      <c r="R66" s="1121"/>
      <c r="S66" s="1121"/>
      <c r="T66" s="1121"/>
      <c r="U66" s="1121"/>
      <c r="V66" s="1121"/>
      <c r="W66" s="1121"/>
    </row>
    <row r="67" spans="1:23" x14ac:dyDescent="0.2">
      <c r="A67" s="1117">
        <v>48</v>
      </c>
      <c r="B67" s="1117"/>
      <c r="C67" s="1119"/>
      <c r="D67" s="1119"/>
      <c r="E67" s="1119"/>
      <c r="F67" s="1119"/>
      <c r="G67" s="1119"/>
      <c r="H67" s="1119"/>
      <c r="I67" s="1119"/>
      <c r="J67" s="1119"/>
      <c r="K67" s="1119"/>
      <c r="L67" s="1120"/>
      <c r="M67" s="1120"/>
      <c r="N67" s="1120"/>
      <c r="O67" s="1120"/>
      <c r="P67" s="1120"/>
      <c r="Q67" s="1121"/>
      <c r="R67" s="1121"/>
      <c r="S67" s="1121"/>
      <c r="T67" s="1121"/>
      <c r="U67" s="1121"/>
      <c r="V67" s="1121"/>
      <c r="W67" s="1121"/>
    </row>
    <row r="68" spans="1:23" x14ac:dyDescent="0.2">
      <c r="A68" s="1117">
        <v>49</v>
      </c>
      <c r="B68" s="1117"/>
      <c r="C68" s="1119"/>
      <c r="D68" s="1119"/>
      <c r="E68" s="1119"/>
      <c r="F68" s="1119"/>
      <c r="G68" s="1119"/>
      <c r="H68" s="1119"/>
      <c r="I68" s="1119"/>
      <c r="J68" s="1119"/>
      <c r="K68" s="1119"/>
      <c r="L68" s="1120"/>
      <c r="M68" s="1120"/>
      <c r="N68" s="1120"/>
      <c r="O68" s="1120"/>
      <c r="P68" s="1120"/>
      <c r="Q68" s="1121"/>
      <c r="R68" s="1121"/>
      <c r="S68" s="1121"/>
      <c r="T68" s="1121"/>
      <c r="U68" s="1121"/>
      <c r="V68" s="1121"/>
      <c r="W68" s="1121"/>
    </row>
    <row r="69" spans="1:23" x14ac:dyDescent="0.2">
      <c r="A69" s="1117">
        <v>50</v>
      </c>
      <c r="B69" s="1117"/>
      <c r="C69" s="1119"/>
      <c r="D69" s="1119"/>
      <c r="E69" s="1119"/>
      <c r="F69" s="1119"/>
      <c r="G69" s="1119"/>
      <c r="H69" s="1119"/>
      <c r="I69" s="1119"/>
      <c r="J69" s="1119"/>
      <c r="K69" s="1119"/>
      <c r="L69" s="1120"/>
      <c r="M69" s="1120"/>
      <c r="N69" s="1120"/>
      <c r="O69" s="1120"/>
      <c r="P69" s="1120"/>
      <c r="Q69" s="1121"/>
      <c r="R69" s="1121"/>
      <c r="S69" s="1121"/>
      <c r="T69" s="1121"/>
      <c r="U69" s="1121"/>
      <c r="V69" s="1121"/>
      <c r="W69" s="1121"/>
    </row>
    <row r="70" spans="1:23" x14ac:dyDescent="0.2">
      <c r="A70" s="1117">
        <v>51</v>
      </c>
      <c r="B70" s="1117"/>
      <c r="C70" s="1119"/>
      <c r="D70" s="1119"/>
      <c r="E70" s="1119"/>
      <c r="F70" s="1119"/>
      <c r="G70" s="1119"/>
      <c r="H70" s="1119"/>
      <c r="I70" s="1119"/>
      <c r="J70" s="1119"/>
      <c r="K70" s="1119"/>
      <c r="L70" s="1120"/>
      <c r="M70" s="1120"/>
      <c r="N70" s="1120"/>
      <c r="O70" s="1120"/>
      <c r="P70" s="1120"/>
      <c r="Q70" s="1121"/>
      <c r="R70" s="1121"/>
      <c r="S70" s="1121"/>
      <c r="T70" s="1121"/>
      <c r="U70" s="1121"/>
      <c r="V70" s="1121"/>
      <c r="W70" s="1121"/>
    </row>
    <row r="71" spans="1:23" x14ac:dyDescent="0.2">
      <c r="A71" s="1117">
        <v>52</v>
      </c>
      <c r="B71" s="1117"/>
      <c r="C71" s="1119"/>
      <c r="D71" s="1119"/>
      <c r="E71" s="1119"/>
      <c r="F71" s="1119"/>
      <c r="G71" s="1119"/>
      <c r="H71" s="1119"/>
      <c r="I71" s="1119"/>
      <c r="J71" s="1119"/>
      <c r="K71" s="1119"/>
      <c r="L71" s="1120"/>
      <c r="M71" s="1120"/>
      <c r="N71" s="1120"/>
      <c r="O71" s="1120"/>
      <c r="P71" s="1120"/>
      <c r="Q71" s="1121"/>
      <c r="R71" s="1121"/>
      <c r="S71" s="1121"/>
      <c r="T71" s="1121"/>
      <c r="U71" s="1121"/>
      <c r="V71" s="1121"/>
      <c r="W71" s="1121"/>
    </row>
    <row r="72" spans="1:23" x14ac:dyDescent="0.2">
      <c r="A72" s="1117">
        <v>53</v>
      </c>
      <c r="B72" s="1117"/>
      <c r="C72" s="1119"/>
      <c r="D72" s="1119"/>
      <c r="E72" s="1119"/>
      <c r="F72" s="1119"/>
      <c r="G72" s="1119"/>
      <c r="H72" s="1119"/>
      <c r="I72" s="1119"/>
      <c r="J72" s="1119"/>
      <c r="K72" s="1119"/>
      <c r="L72" s="1120"/>
      <c r="M72" s="1120"/>
      <c r="N72" s="1120"/>
      <c r="O72" s="1120"/>
      <c r="P72" s="1120"/>
      <c r="Q72" s="1121"/>
      <c r="R72" s="1121"/>
      <c r="S72" s="1121"/>
      <c r="T72" s="1121"/>
      <c r="U72" s="1121"/>
      <c r="V72" s="1121"/>
      <c r="W72" s="1121"/>
    </row>
    <row r="73" spans="1:23" x14ac:dyDescent="0.2">
      <c r="A73" s="1117">
        <v>54</v>
      </c>
      <c r="B73" s="1117"/>
      <c r="C73" s="1119"/>
      <c r="D73" s="1119"/>
      <c r="E73" s="1119"/>
      <c r="F73" s="1119"/>
      <c r="G73" s="1119"/>
      <c r="H73" s="1119"/>
      <c r="I73" s="1119"/>
      <c r="J73" s="1119"/>
      <c r="K73" s="1119"/>
      <c r="L73" s="1120"/>
      <c r="M73" s="1120"/>
      <c r="N73" s="1120"/>
      <c r="O73" s="1120"/>
      <c r="P73" s="1120"/>
      <c r="Q73" s="1121"/>
      <c r="R73" s="1121"/>
      <c r="S73" s="1121"/>
      <c r="T73" s="1121"/>
      <c r="U73" s="1121"/>
      <c r="V73" s="1121"/>
      <c r="W73" s="1121"/>
    </row>
    <row r="74" spans="1:23" x14ac:dyDescent="0.2">
      <c r="A74" s="1117">
        <v>55</v>
      </c>
      <c r="B74" s="1117"/>
      <c r="C74" s="1119"/>
      <c r="D74" s="1119"/>
      <c r="E74" s="1119"/>
      <c r="F74" s="1119"/>
      <c r="G74" s="1119"/>
      <c r="H74" s="1119"/>
      <c r="I74" s="1119"/>
      <c r="J74" s="1119"/>
      <c r="K74" s="1119"/>
      <c r="L74" s="1120"/>
      <c r="M74" s="1120"/>
      <c r="N74" s="1120"/>
      <c r="O74" s="1120"/>
      <c r="P74" s="1120"/>
      <c r="Q74" s="1121"/>
      <c r="R74" s="1121"/>
      <c r="S74" s="1121"/>
      <c r="T74" s="1121"/>
      <c r="U74" s="1121"/>
      <c r="V74" s="1121"/>
      <c r="W74" s="1121"/>
    </row>
    <row r="75" spans="1:23" x14ac:dyDescent="0.2">
      <c r="A75" s="1117">
        <v>56</v>
      </c>
      <c r="B75" s="1117"/>
      <c r="C75" s="1119"/>
      <c r="D75" s="1119"/>
      <c r="E75" s="1119"/>
      <c r="F75" s="1119"/>
      <c r="G75" s="1119"/>
      <c r="H75" s="1119"/>
      <c r="I75" s="1119"/>
      <c r="J75" s="1119"/>
      <c r="K75" s="1119"/>
      <c r="L75" s="1120"/>
      <c r="M75" s="1120"/>
      <c r="N75" s="1120"/>
      <c r="O75" s="1120"/>
      <c r="P75" s="1120"/>
      <c r="Q75" s="1121"/>
      <c r="R75" s="1121"/>
      <c r="S75" s="1121"/>
      <c r="T75" s="1121"/>
      <c r="U75" s="1121"/>
      <c r="V75" s="1121"/>
      <c r="W75" s="1121"/>
    </row>
    <row r="76" spans="1:23" x14ac:dyDescent="0.2">
      <c r="A76" s="1117">
        <v>57</v>
      </c>
      <c r="B76" s="1117"/>
      <c r="C76" s="1119"/>
      <c r="D76" s="1119"/>
      <c r="E76" s="1119"/>
      <c r="F76" s="1119"/>
      <c r="G76" s="1119"/>
      <c r="H76" s="1119"/>
      <c r="I76" s="1119"/>
      <c r="J76" s="1119"/>
      <c r="K76" s="1119"/>
      <c r="L76" s="1120"/>
      <c r="M76" s="1120"/>
      <c r="N76" s="1120"/>
      <c r="O76" s="1120"/>
      <c r="P76" s="1120"/>
      <c r="Q76" s="1121"/>
      <c r="R76" s="1121"/>
      <c r="S76" s="1121"/>
      <c r="T76" s="1121"/>
      <c r="U76" s="1121"/>
      <c r="V76" s="1121"/>
      <c r="W76" s="1121"/>
    </row>
    <row r="77" spans="1:23" x14ac:dyDescent="0.2">
      <c r="A77" s="1117">
        <v>58</v>
      </c>
      <c r="B77" s="1117"/>
      <c r="C77" s="1119"/>
      <c r="D77" s="1119"/>
      <c r="E77" s="1119"/>
      <c r="F77" s="1119"/>
      <c r="G77" s="1119"/>
      <c r="H77" s="1119"/>
      <c r="I77" s="1119"/>
      <c r="J77" s="1119"/>
      <c r="K77" s="1119"/>
      <c r="L77" s="1120"/>
      <c r="M77" s="1120"/>
      <c r="N77" s="1120"/>
      <c r="O77" s="1120"/>
      <c r="P77" s="1120"/>
      <c r="Q77" s="1121"/>
      <c r="R77" s="1121"/>
      <c r="S77" s="1121"/>
      <c r="T77" s="1121"/>
      <c r="U77" s="1121"/>
      <c r="V77" s="1121"/>
      <c r="W77" s="1121"/>
    </row>
    <row r="78" spans="1:23" x14ac:dyDescent="0.2">
      <c r="A78" s="1117">
        <v>59</v>
      </c>
      <c r="B78" s="1117"/>
      <c r="C78" s="1119"/>
      <c r="D78" s="1119"/>
      <c r="E78" s="1119"/>
      <c r="F78" s="1119"/>
      <c r="G78" s="1119"/>
      <c r="H78" s="1119"/>
      <c r="I78" s="1119"/>
      <c r="J78" s="1119"/>
      <c r="K78" s="1119"/>
      <c r="L78" s="1120"/>
      <c r="M78" s="1120"/>
      <c r="N78" s="1120"/>
      <c r="O78" s="1120"/>
      <c r="P78" s="1120"/>
      <c r="Q78" s="1121"/>
      <c r="R78" s="1121"/>
      <c r="S78" s="1121"/>
      <c r="T78" s="1121"/>
      <c r="U78" s="1121"/>
      <c r="V78" s="1121"/>
      <c r="W78" s="1121"/>
    </row>
    <row r="79" spans="1:23" x14ac:dyDescent="0.2">
      <c r="A79" s="1117">
        <v>60</v>
      </c>
      <c r="B79" s="1117"/>
      <c r="C79" s="1119"/>
      <c r="D79" s="1119"/>
      <c r="E79" s="1119"/>
      <c r="F79" s="1119"/>
      <c r="G79" s="1119"/>
      <c r="H79" s="1119"/>
      <c r="I79" s="1119"/>
      <c r="J79" s="1119"/>
      <c r="K79" s="1119"/>
      <c r="L79" s="1120"/>
      <c r="M79" s="1120"/>
      <c r="N79" s="1120"/>
      <c r="O79" s="1120"/>
      <c r="P79" s="1120"/>
      <c r="Q79" s="1121"/>
      <c r="R79" s="1121"/>
      <c r="S79" s="1121"/>
      <c r="T79" s="1121"/>
      <c r="U79" s="1121"/>
      <c r="V79" s="1121"/>
      <c r="W79" s="1121"/>
    </row>
    <row r="80" spans="1:23" x14ac:dyDescent="0.2">
      <c r="A80" s="1117">
        <v>61</v>
      </c>
      <c r="B80" s="1117"/>
      <c r="C80" s="1119"/>
      <c r="D80" s="1119"/>
      <c r="E80" s="1119"/>
      <c r="F80" s="1119"/>
      <c r="G80" s="1119"/>
      <c r="H80" s="1119"/>
      <c r="I80" s="1119"/>
      <c r="J80" s="1119"/>
      <c r="K80" s="1119"/>
      <c r="L80" s="1120"/>
      <c r="M80" s="1120"/>
      <c r="N80" s="1120"/>
      <c r="O80" s="1120"/>
      <c r="P80" s="1120"/>
      <c r="Q80" s="1121"/>
      <c r="R80" s="1121"/>
      <c r="S80" s="1121"/>
      <c r="T80" s="1121"/>
      <c r="U80" s="1121"/>
      <c r="V80" s="1121"/>
      <c r="W80" s="1121"/>
    </row>
    <row r="81" spans="1:23" x14ac:dyDescent="0.2">
      <c r="A81" s="1117">
        <v>62</v>
      </c>
      <c r="B81" s="1117"/>
      <c r="C81" s="1119"/>
      <c r="D81" s="1119"/>
      <c r="E81" s="1119"/>
      <c r="F81" s="1119"/>
      <c r="G81" s="1119"/>
      <c r="H81" s="1119"/>
      <c r="I81" s="1119"/>
      <c r="J81" s="1119"/>
      <c r="K81" s="1119"/>
      <c r="L81" s="1120"/>
      <c r="M81" s="1120"/>
      <c r="N81" s="1120"/>
      <c r="O81" s="1120"/>
      <c r="P81" s="1120"/>
      <c r="Q81" s="1121"/>
      <c r="R81" s="1121"/>
      <c r="S81" s="1121"/>
      <c r="T81" s="1121"/>
      <c r="U81" s="1121"/>
      <c r="V81" s="1121"/>
      <c r="W81" s="1121"/>
    </row>
    <row r="82" spans="1:23" x14ac:dyDescent="0.2">
      <c r="A82" s="1117">
        <v>63</v>
      </c>
      <c r="B82" s="1117"/>
      <c r="C82" s="1119"/>
      <c r="D82" s="1119"/>
      <c r="E82" s="1119"/>
      <c r="F82" s="1119"/>
      <c r="G82" s="1119"/>
      <c r="H82" s="1119"/>
      <c r="I82" s="1119"/>
      <c r="J82" s="1119"/>
      <c r="K82" s="1119"/>
      <c r="L82" s="1120"/>
      <c r="M82" s="1120"/>
      <c r="N82" s="1120"/>
      <c r="O82" s="1120"/>
      <c r="P82" s="1120"/>
      <c r="Q82" s="1121"/>
      <c r="R82" s="1121"/>
      <c r="S82" s="1121"/>
      <c r="T82" s="1121"/>
      <c r="U82" s="1121"/>
      <c r="V82" s="1121"/>
      <c r="W82" s="1121"/>
    </row>
    <row r="83" spans="1:23" x14ac:dyDescent="0.2">
      <c r="A83" s="1117">
        <v>64</v>
      </c>
      <c r="B83" s="1117"/>
      <c r="C83" s="1119"/>
      <c r="D83" s="1119"/>
      <c r="E83" s="1119"/>
      <c r="F83" s="1119"/>
      <c r="G83" s="1119"/>
      <c r="H83" s="1119"/>
      <c r="I83" s="1119"/>
      <c r="J83" s="1119"/>
      <c r="K83" s="1119"/>
      <c r="L83" s="1120"/>
      <c r="M83" s="1120"/>
      <c r="N83" s="1120"/>
      <c r="O83" s="1120"/>
      <c r="P83" s="1120"/>
      <c r="Q83" s="1121"/>
      <c r="R83" s="1121"/>
      <c r="S83" s="1121"/>
      <c r="T83" s="1121"/>
      <c r="U83" s="1121"/>
      <c r="V83" s="1121"/>
      <c r="W83" s="1121"/>
    </row>
    <row r="84" spans="1:23" x14ac:dyDescent="0.2">
      <c r="A84" s="1117">
        <v>65</v>
      </c>
      <c r="B84" s="1117"/>
      <c r="C84" s="1119"/>
      <c r="D84" s="1119"/>
      <c r="E84" s="1119"/>
      <c r="F84" s="1119"/>
      <c r="G84" s="1119"/>
      <c r="H84" s="1119"/>
      <c r="I84" s="1119"/>
      <c r="J84" s="1119"/>
      <c r="K84" s="1119"/>
      <c r="L84" s="1120"/>
      <c r="M84" s="1120"/>
      <c r="N84" s="1120"/>
      <c r="O84" s="1120"/>
      <c r="P84" s="1120"/>
      <c r="Q84" s="1121"/>
      <c r="R84" s="1121"/>
      <c r="S84" s="1121"/>
      <c r="T84" s="1121"/>
      <c r="U84" s="1121"/>
      <c r="V84" s="1121"/>
      <c r="W84" s="1121"/>
    </row>
    <row r="85" spans="1:23" x14ac:dyDescent="0.2">
      <c r="A85" s="1117">
        <v>66</v>
      </c>
      <c r="B85" s="1117"/>
      <c r="C85" s="1119"/>
      <c r="D85" s="1119"/>
      <c r="E85" s="1119"/>
      <c r="F85" s="1119"/>
      <c r="G85" s="1119"/>
      <c r="H85" s="1119"/>
      <c r="I85" s="1119"/>
      <c r="J85" s="1119"/>
      <c r="K85" s="1119"/>
      <c r="L85" s="1120"/>
      <c r="M85" s="1120"/>
      <c r="N85" s="1120"/>
      <c r="O85" s="1120"/>
      <c r="P85" s="1120"/>
      <c r="Q85" s="1121"/>
      <c r="R85" s="1121"/>
      <c r="S85" s="1121"/>
      <c r="T85" s="1121"/>
      <c r="U85" s="1121"/>
      <c r="V85" s="1121"/>
      <c r="W85" s="1121"/>
    </row>
    <row r="86" spans="1:23" x14ac:dyDescent="0.2">
      <c r="A86" s="1117">
        <v>67</v>
      </c>
      <c r="B86" s="1117"/>
      <c r="C86" s="1119"/>
      <c r="D86" s="1119"/>
      <c r="E86" s="1119"/>
      <c r="F86" s="1119"/>
      <c r="G86" s="1119"/>
      <c r="H86" s="1119"/>
      <c r="I86" s="1119"/>
      <c r="J86" s="1119"/>
      <c r="K86" s="1119"/>
      <c r="L86" s="1120"/>
      <c r="M86" s="1120"/>
      <c r="N86" s="1120"/>
      <c r="O86" s="1120"/>
      <c r="P86" s="1120"/>
      <c r="Q86" s="1121"/>
      <c r="R86" s="1121"/>
      <c r="S86" s="1121"/>
      <c r="T86" s="1121"/>
      <c r="U86" s="1121"/>
      <c r="V86" s="1121"/>
      <c r="W86" s="1121"/>
    </row>
    <row r="87" spans="1:23" x14ac:dyDescent="0.2">
      <c r="A87" s="1117">
        <v>68</v>
      </c>
      <c r="B87" s="1117"/>
      <c r="C87" s="1119"/>
      <c r="D87" s="1119"/>
      <c r="E87" s="1119"/>
      <c r="F87" s="1119"/>
      <c r="G87" s="1119"/>
      <c r="H87" s="1119"/>
      <c r="I87" s="1119"/>
      <c r="J87" s="1119"/>
      <c r="K87" s="1119"/>
      <c r="L87" s="1120"/>
      <c r="M87" s="1120"/>
      <c r="N87" s="1120"/>
      <c r="O87" s="1120"/>
      <c r="P87" s="1120"/>
      <c r="Q87" s="1121"/>
      <c r="R87" s="1121"/>
      <c r="S87" s="1121"/>
      <c r="T87" s="1121"/>
      <c r="U87" s="1121"/>
      <c r="V87" s="1121"/>
      <c r="W87" s="1121"/>
    </row>
    <row r="88" spans="1:23" x14ac:dyDescent="0.2">
      <c r="A88" s="1117">
        <v>69</v>
      </c>
      <c r="B88" s="1117"/>
      <c r="C88" s="1119"/>
      <c r="D88" s="1119"/>
      <c r="E88" s="1119"/>
      <c r="F88" s="1119"/>
      <c r="G88" s="1119"/>
      <c r="H88" s="1119"/>
      <c r="I88" s="1119"/>
      <c r="J88" s="1119"/>
      <c r="K88" s="1119"/>
      <c r="L88" s="1120"/>
      <c r="M88" s="1120"/>
      <c r="N88" s="1120"/>
      <c r="O88" s="1120"/>
      <c r="P88" s="1120"/>
      <c r="Q88" s="1121"/>
      <c r="R88" s="1121"/>
      <c r="S88" s="1121"/>
      <c r="T88" s="1121"/>
      <c r="U88" s="1121"/>
      <c r="V88" s="1121"/>
      <c r="W88" s="1121"/>
    </row>
    <row r="89" spans="1:23" x14ac:dyDescent="0.2">
      <c r="A89" s="1117">
        <v>70</v>
      </c>
      <c r="B89" s="1117"/>
      <c r="C89" s="1119"/>
      <c r="D89" s="1119"/>
      <c r="E89" s="1119"/>
      <c r="F89" s="1119"/>
      <c r="G89" s="1119"/>
      <c r="H89" s="1119"/>
      <c r="I89" s="1119"/>
      <c r="J89" s="1119"/>
      <c r="K89" s="1119"/>
      <c r="L89" s="1120"/>
      <c r="M89" s="1120"/>
      <c r="N89" s="1120"/>
      <c r="O89" s="1120"/>
      <c r="P89" s="1120"/>
      <c r="Q89" s="1121"/>
      <c r="R89" s="1121"/>
      <c r="S89" s="1121"/>
      <c r="T89" s="1121"/>
      <c r="U89" s="1121"/>
      <c r="V89" s="1121"/>
      <c r="W89" s="1121"/>
    </row>
    <row r="90" spans="1:23" x14ac:dyDescent="0.2">
      <c r="A90" s="1117">
        <v>71</v>
      </c>
      <c r="B90" s="1117"/>
      <c r="C90" s="1119"/>
      <c r="D90" s="1119"/>
      <c r="E90" s="1119"/>
      <c r="F90" s="1119"/>
      <c r="G90" s="1119"/>
      <c r="H90" s="1119"/>
      <c r="I90" s="1119"/>
      <c r="J90" s="1119"/>
      <c r="K90" s="1119"/>
      <c r="L90" s="1120"/>
      <c r="M90" s="1120"/>
      <c r="N90" s="1120"/>
      <c r="O90" s="1120"/>
      <c r="P90" s="1120"/>
      <c r="Q90" s="1121"/>
      <c r="R90" s="1121"/>
      <c r="S90" s="1121"/>
      <c r="T90" s="1121"/>
      <c r="U90" s="1121"/>
      <c r="V90" s="1121"/>
      <c r="W90" s="1121"/>
    </row>
    <row r="91" spans="1:23" x14ac:dyDescent="0.2">
      <c r="A91" s="1117">
        <v>72</v>
      </c>
      <c r="B91" s="1117"/>
      <c r="C91" s="1119"/>
      <c r="D91" s="1119"/>
      <c r="E91" s="1119"/>
      <c r="F91" s="1119"/>
      <c r="G91" s="1119"/>
      <c r="H91" s="1119"/>
      <c r="I91" s="1119"/>
      <c r="J91" s="1119"/>
      <c r="K91" s="1119"/>
      <c r="L91" s="1120"/>
      <c r="M91" s="1120"/>
      <c r="N91" s="1120"/>
      <c r="O91" s="1120"/>
      <c r="P91" s="1120"/>
      <c r="Q91" s="1121"/>
      <c r="R91" s="1121"/>
      <c r="S91" s="1121"/>
      <c r="T91" s="1121"/>
      <c r="U91" s="1121"/>
      <c r="V91" s="1121"/>
      <c r="W91" s="1121"/>
    </row>
    <row r="92" spans="1:23" x14ac:dyDescent="0.2">
      <c r="A92" s="1117">
        <v>73</v>
      </c>
      <c r="B92" s="1117"/>
      <c r="C92" s="1119"/>
      <c r="D92" s="1119"/>
      <c r="E92" s="1119"/>
      <c r="F92" s="1119"/>
      <c r="G92" s="1119"/>
      <c r="H92" s="1119"/>
      <c r="I92" s="1119"/>
      <c r="J92" s="1119"/>
      <c r="K92" s="1119"/>
      <c r="L92" s="1120"/>
      <c r="M92" s="1120"/>
      <c r="N92" s="1120"/>
      <c r="O92" s="1120"/>
      <c r="P92" s="1120"/>
      <c r="Q92" s="1121"/>
      <c r="R92" s="1121"/>
      <c r="S92" s="1121"/>
      <c r="T92" s="1121"/>
      <c r="U92" s="1121"/>
      <c r="V92" s="1121"/>
      <c r="W92" s="1121"/>
    </row>
    <row r="93" spans="1:23" x14ac:dyDescent="0.2">
      <c r="A93" s="1117">
        <v>74</v>
      </c>
      <c r="B93" s="1117"/>
      <c r="C93" s="1119"/>
      <c r="D93" s="1119"/>
      <c r="E93" s="1119"/>
      <c r="F93" s="1119"/>
      <c r="G93" s="1119"/>
      <c r="H93" s="1119"/>
      <c r="I93" s="1119"/>
      <c r="J93" s="1119"/>
      <c r="K93" s="1119"/>
      <c r="L93" s="1120"/>
      <c r="M93" s="1120"/>
      <c r="N93" s="1120"/>
      <c r="O93" s="1120"/>
      <c r="P93" s="1120"/>
      <c r="Q93" s="1121"/>
      <c r="R93" s="1121"/>
      <c r="S93" s="1121"/>
      <c r="T93" s="1121"/>
      <c r="U93" s="1121"/>
      <c r="V93" s="1121"/>
      <c r="W93" s="1121"/>
    </row>
    <row r="94" spans="1:23" x14ac:dyDescent="0.2">
      <c r="A94" s="1117">
        <v>75</v>
      </c>
      <c r="B94" s="1117"/>
      <c r="C94" s="1119"/>
      <c r="D94" s="1119"/>
      <c r="E94" s="1119"/>
      <c r="F94" s="1119"/>
      <c r="G94" s="1119"/>
      <c r="H94" s="1119"/>
      <c r="I94" s="1119"/>
      <c r="J94" s="1119"/>
      <c r="K94" s="1119"/>
      <c r="L94" s="1120"/>
      <c r="M94" s="1120"/>
      <c r="N94" s="1120"/>
      <c r="O94" s="1120"/>
      <c r="P94" s="1120"/>
      <c r="Q94" s="1121"/>
      <c r="R94" s="1121"/>
      <c r="S94" s="1121"/>
      <c r="T94" s="1121"/>
      <c r="U94" s="1121"/>
      <c r="V94" s="1121"/>
      <c r="W94" s="1121"/>
    </row>
    <row r="95" spans="1:23" x14ac:dyDescent="0.2">
      <c r="A95" s="1117">
        <v>76</v>
      </c>
      <c r="B95" s="1117"/>
      <c r="C95" s="1119"/>
      <c r="D95" s="1119"/>
      <c r="E95" s="1119"/>
      <c r="F95" s="1119"/>
      <c r="G95" s="1119"/>
      <c r="H95" s="1119"/>
      <c r="I95" s="1119"/>
      <c r="J95" s="1119"/>
      <c r="K95" s="1119"/>
      <c r="L95" s="1120"/>
      <c r="M95" s="1120"/>
      <c r="N95" s="1120"/>
      <c r="O95" s="1120"/>
      <c r="P95" s="1120"/>
      <c r="Q95" s="1121"/>
      <c r="R95" s="1121"/>
      <c r="S95" s="1121"/>
      <c r="T95" s="1121"/>
      <c r="U95" s="1121"/>
      <c r="V95" s="1121"/>
      <c r="W95" s="1121"/>
    </row>
    <row r="96" spans="1:23" x14ac:dyDescent="0.2">
      <c r="A96" s="1117">
        <v>77</v>
      </c>
      <c r="B96" s="1117"/>
      <c r="C96" s="1119"/>
      <c r="D96" s="1119"/>
      <c r="E96" s="1119"/>
      <c r="F96" s="1119"/>
      <c r="G96" s="1119"/>
      <c r="H96" s="1119"/>
      <c r="I96" s="1119"/>
      <c r="J96" s="1119"/>
      <c r="K96" s="1119"/>
      <c r="L96" s="1120"/>
      <c r="M96" s="1120"/>
      <c r="N96" s="1120"/>
      <c r="O96" s="1120"/>
      <c r="P96" s="1120"/>
      <c r="Q96" s="1121"/>
      <c r="R96" s="1121"/>
      <c r="S96" s="1121"/>
      <c r="T96" s="1121"/>
      <c r="U96" s="1121"/>
      <c r="V96" s="1121"/>
      <c r="W96" s="1121"/>
    </row>
    <row r="97" spans="1:23" x14ac:dyDescent="0.2">
      <c r="A97" s="1117">
        <v>78</v>
      </c>
      <c r="B97" s="1117"/>
      <c r="C97" s="1119"/>
      <c r="D97" s="1119"/>
      <c r="E97" s="1119"/>
      <c r="F97" s="1119"/>
      <c r="G97" s="1119"/>
      <c r="H97" s="1119"/>
      <c r="I97" s="1119"/>
      <c r="J97" s="1119"/>
      <c r="K97" s="1119"/>
      <c r="L97" s="1120"/>
      <c r="M97" s="1120"/>
      <c r="N97" s="1120"/>
      <c r="O97" s="1120"/>
      <c r="P97" s="1120"/>
      <c r="Q97" s="1121"/>
      <c r="R97" s="1121"/>
      <c r="S97" s="1121"/>
      <c r="T97" s="1121"/>
      <c r="U97" s="1121"/>
      <c r="V97" s="1121"/>
      <c r="W97" s="1121"/>
    </row>
    <row r="98" spans="1:23" x14ac:dyDescent="0.2">
      <c r="A98" s="1117">
        <v>79</v>
      </c>
      <c r="B98" s="1117"/>
      <c r="C98" s="1119"/>
      <c r="D98" s="1119"/>
      <c r="E98" s="1119"/>
      <c r="F98" s="1119"/>
      <c r="G98" s="1119"/>
      <c r="H98" s="1119"/>
      <c r="I98" s="1119"/>
      <c r="J98" s="1119"/>
      <c r="K98" s="1119"/>
      <c r="L98" s="1120"/>
      <c r="M98" s="1120"/>
      <c r="N98" s="1120"/>
      <c r="O98" s="1120"/>
      <c r="P98" s="1120"/>
      <c r="Q98" s="1121"/>
      <c r="R98" s="1121"/>
      <c r="S98" s="1121"/>
      <c r="T98" s="1121"/>
      <c r="U98" s="1121"/>
      <c r="V98" s="1121"/>
      <c r="W98" s="1121"/>
    </row>
    <row r="99" spans="1:23" x14ac:dyDescent="0.2">
      <c r="A99" s="1117">
        <v>80</v>
      </c>
      <c r="B99" s="1117"/>
      <c r="C99" s="1119"/>
      <c r="D99" s="1119"/>
      <c r="E99" s="1119"/>
      <c r="F99" s="1119"/>
      <c r="G99" s="1119"/>
      <c r="H99" s="1119"/>
      <c r="I99" s="1119"/>
      <c r="J99" s="1119"/>
      <c r="K99" s="1119"/>
      <c r="L99" s="1120"/>
      <c r="M99" s="1120"/>
      <c r="N99" s="1120"/>
      <c r="O99" s="1120"/>
      <c r="P99" s="1120"/>
      <c r="Q99" s="1121"/>
      <c r="R99" s="1121"/>
      <c r="S99" s="1121"/>
      <c r="T99" s="1121"/>
      <c r="U99" s="1121"/>
      <c r="V99" s="1121"/>
      <c r="W99" s="1121"/>
    </row>
    <row r="100" spans="1:23" x14ac:dyDescent="0.2">
      <c r="A100" s="1117">
        <v>81</v>
      </c>
      <c r="B100" s="1117"/>
      <c r="C100" s="1119"/>
      <c r="D100" s="1119"/>
      <c r="E100" s="1119"/>
      <c r="F100" s="1119"/>
      <c r="G100" s="1119"/>
      <c r="H100" s="1119"/>
      <c r="I100" s="1119"/>
      <c r="J100" s="1119"/>
      <c r="K100" s="1119"/>
      <c r="L100" s="1120"/>
      <c r="M100" s="1120"/>
      <c r="N100" s="1120"/>
      <c r="O100" s="1120"/>
      <c r="P100" s="1120"/>
      <c r="Q100" s="1121"/>
      <c r="R100" s="1121"/>
      <c r="S100" s="1121"/>
      <c r="T100" s="1121"/>
      <c r="U100" s="1121"/>
      <c r="V100" s="1121"/>
      <c r="W100" s="1121"/>
    </row>
    <row r="101" spans="1:23" x14ac:dyDescent="0.2">
      <c r="A101" s="1117">
        <v>82</v>
      </c>
      <c r="B101" s="1117"/>
      <c r="C101" s="1119"/>
      <c r="D101" s="1119"/>
      <c r="E101" s="1119"/>
      <c r="F101" s="1119"/>
      <c r="G101" s="1119"/>
      <c r="H101" s="1119"/>
      <c r="I101" s="1119"/>
      <c r="J101" s="1119"/>
      <c r="K101" s="1119"/>
      <c r="L101" s="1120"/>
      <c r="M101" s="1120"/>
      <c r="N101" s="1120"/>
      <c r="O101" s="1120"/>
      <c r="P101" s="1120"/>
      <c r="Q101" s="1121"/>
      <c r="R101" s="1121"/>
      <c r="S101" s="1121"/>
      <c r="T101" s="1121"/>
      <c r="U101" s="1121"/>
      <c r="V101" s="1121"/>
      <c r="W101" s="1121"/>
    </row>
    <row r="102" spans="1:23" x14ac:dyDescent="0.2">
      <c r="A102" s="1117">
        <v>83</v>
      </c>
      <c r="B102" s="1117"/>
      <c r="C102" s="1119"/>
      <c r="D102" s="1119"/>
      <c r="E102" s="1119"/>
      <c r="F102" s="1119"/>
      <c r="G102" s="1119"/>
      <c r="H102" s="1119"/>
      <c r="I102" s="1119"/>
      <c r="J102" s="1119"/>
      <c r="K102" s="1119"/>
      <c r="L102" s="1120"/>
      <c r="M102" s="1120"/>
      <c r="N102" s="1120"/>
      <c r="O102" s="1120"/>
      <c r="P102" s="1120"/>
      <c r="Q102" s="1121"/>
      <c r="R102" s="1121"/>
      <c r="S102" s="1121"/>
      <c r="T102" s="1121"/>
      <c r="U102" s="1121"/>
      <c r="V102" s="1121"/>
      <c r="W102" s="1121"/>
    </row>
    <row r="103" spans="1:23" x14ac:dyDescent="0.2">
      <c r="A103" s="1117">
        <v>84</v>
      </c>
      <c r="B103" s="1117"/>
      <c r="C103" s="1119"/>
      <c r="D103" s="1119"/>
      <c r="E103" s="1119"/>
      <c r="F103" s="1119"/>
      <c r="G103" s="1119"/>
      <c r="H103" s="1119"/>
      <c r="I103" s="1119"/>
      <c r="J103" s="1119"/>
      <c r="K103" s="1119"/>
      <c r="L103" s="1120"/>
      <c r="M103" s="1120"/>
      <c r="N103" s="1120"/>
      <c r="O103" s="1120"/>
      <c r="P103" s="1120"/>
      <c r="Q103" s="1121"/>
      <c r="R103" s="1121"/>
      <c r="S103" s="1121"/>
      <c r="T103" s="1121"/>
      <c r="U103" s="1121"/>
      <c r="V103" s="1121"/>
      <c r="W103" s="1121"/>
    </row>
    <row r="104" spans="1:23" x14ac:dyDescent="0.2">
      <c r="A104" s="1117">
        <v>85</v>
      </c>
      <c r="B104" s="1117"/>
      <c r="C104" s="1119"/>
      <c r="D104" s="1119"/>
      <c r="E104" s="1119"/>
      <c r="F104" s="1119"/>
      <c r="G104" s="1119"/>
      <c r="H104" s="1119"/>
      <c r="I104" s="1119"/>
      <c r="J104" s="1119"/>
      <c r="K104" s="1119"/>
      <c r="L104" s="1120"/>
      <c r="M104" s="1120"/>
      <c r="N104" s="1120"/>
      <c r="O104" s="1120"/>
      <c r="P104" s="1120"/>
      <c r="Q104" s="1121"/>
      <c r="R104" s="1121"/>
      <c r="S104" s="1121"/>
      <c r="T104" s="1121"/>
      <c r="U104" s="1121"/>
      <c r="V104" s="1121"/>
      <c r="W104" s="1121"/>
    </row>
    <row r="105" spans="1:23" x14ac:dyDescent="0.2">
      <c r="A105" s="1117">
        <v>86</v>
      </c>
      <c r="B105" s="1117"/>
      <c r="C105" s="1119"/>
      <c r="D105" s="1119"/>
      <c r="E105" s="1119"/>
      <c r="F105" s="1119"/>
      <c r="G105" s="1119"/>
      <c r="H105" s="1119"/>
      <c r="I105" s="1119"/>
      <c r="J105" s="1119"/>
      <c r="K105" s="1119"/>
      <c r="L105" s="1120"/>
      <c r="M105" s="1120"/>
      <c r="N105" s="1120"/>
      <c r="O105" s="1120"/>
      <c r="P105" s="1120"/>
      <c r="Q105" s="1121"/>
      <c r="R105" s="1121"/>
      <c r="S105" s="1121"/>
      <c r="T105" s="1121"/>
      <c r="U105" s="1121"/>
      <c r="V105" s="1121"/>
      <c r="W105" s="1121"/>
    </row>
    <row r="106" spans="1:23" x14ac:dyDescent="0.2">
      <c r="A106" s="1117">
        <v>87</v>
      </c>
      <c r="B106" s="1117"/>
      <c r="C106" s="1119"/>
      <c r="D106" s="1119"/>
      <c r="E106" s="1119"/>
      <c r="F106" s="1119"/>
      <c r="G106" s="1119"/>
      <c r="H106" s="1119"/>
      <c r="I106" s="1119"/>
      <c r="J106" s="1119"/>
      <c r="K106" s="1119"/>
      <c r="L106" s="1120"/>
      <c r="M106" s="1120"/>
      <c r="N106" s="1120"/>
      <c r="O106" s="1120"/>
      <c r="P106" s="1120"/>
      <c r="Q106" s="1121"/>
      <c r="R106" s="1121"/>
      <c r="S106" s="1121"/>
      <c r="T106" s="1121"/>
      <c r="U106" s="1121"/>
      <c r="V106" s="1121"/>
      <c r="W106" s="1121"/>
    </row>
    <row r="107" spans="1:23" x14ac:dyDescent="0.2">
      <c r="A107" s="1117">
        <v>88</v>
      </c>
      <c r="B107" s="1117"/>
      <c r="C107" s="1119"/>
      <c r="D107" s="1119"/>
      <c r="E107" s="1119"/>
      <c r="F107" s="1119"/>
      <c r="G107" s="1119"/>
      <c r="H107" s="1119"/>
      <c r="I107" s="1119"/>
      <c r="J107" s="1119"/>
      <c r="K107" s="1119"/>
      <c r="L107" s="1120"/>
      <c r="M107" s="1120"/>
      <c r="N107" s="1120"/>
      <c r="O107" s="1120"/>
      <c r="P107" s="1120"/>
      <c r="Q107" s="1121"/>
      <c r="R107" s="1121"/>
      <c r="S107" s="1121"/>
      <c r="T107" s="1121"/>
      <c r="U107" s="1121"/>
      <c r="V107" s="1121"/>
      <c r="W107" s="1121"/>
    </row>
    <row r="108" spans="1:23" x14ac:dyDescent="0.2">
      <c r="A108" s="1117">
        <v>89</v>
      </c>
      <c r="B108" s="1117"/>
      <c r="C108" s="1119"/>
      <c r="D108" s="1119"/>
      <c r="E108" s="1119"/>
      <c r="F108" s="1119"/>
      <c r="G108" s="1119"/>
      <c r="H108" s="1119"/>
      <c r="I108" s="1119"/>
      <c r="J108" s="1119"/>
      <c r="K108" s="1119"/>
      <c r="L108" s="1120"/>
      <c r="M108" s="1120"/>
      <c r="N108" s="1120"/>
      <c r="O108" s="1120"/>
      <c r="P108" s="1120"/>
      <c r="Q108" s="1121"/>
      <c r="R108" s="1121"/>
      <c r="S108" s="1121"/>
      <c r="T108" s="1121"/>
      <c r="U108" s="1121"/>
      <c r="V108" s="1121"/>
      <c r="W108" s="1121"/>
    </row>
    <row r="109" spans="1:23" x14ac:dyDescent="0.2">
      <c r="A109" s="1117">
        <v>90</v>
      </c>
      <c r="B109" s="1117"/>
      <c r="C109" s="1119"/>
      <c r="D109" s="1119"/>
      <c r="E109" s="1119"/>
      <c r="F109" s="1119"/>
      <c r="G109" s="1119"/>
      <c r="H109" s="1119"/>
      <c r="I109" s="1119"/>
      <c r="J109" s="1119"/>
      <c r="K109" s="1119"/>
      <c r="L109" s="1120"/>
      <c r="M109" s="1120"/>
      <c r="N109" s="1120"/>
      <c r="O109" s="1120"/>
      <c r="P109" s="1120"/>
      <c r="Q109" s="1121"/>
      <c r="R109" s="1121"/>
      <c r="S109" s="1121"/>
      <c r="T109" s="1121"/>
      <c r="U109" s="1121"/>
      <c r="V109" s="1121"/>
      <c r="W109" s="1121"/>
    </row>
    <row r="110" spans="1:23" x14ac:dyDescent="0.2">
      <c r="A110" s="1117">
        <v>91</v>
      </c>
      <c r="B110" s="1117"/>
      <c r="C110" s="1119"/>
      <c r="D110" s="1119"/>
      <c r="E110" s="1119"/>
      <c r="F110" s="1119"/>
      <c r="G110" s="1119"/>
      <c r="H110" s="1119"/>
      <c r="I110" s="1119"/>
      <c r="J110" s="1119"/>
      <c r="K110" s="1119"/>
      <c r="L110" s="1120"/>
      <c r="M110" s="1120"/>
      <c r="N110" s="1120"/>
      <c r="O110" s="1120"/>
      <c r="P110" s="1120"/>
      <c r="Q110" s="1121"/>
      <c r="R110" s="1121"/>
      <c r="S110" s="1121"/>
      <c r="T110" s="1121"/>
      <c r="U110" s="1121"/>
      <c r="V110" s="1121"/>
      <c r="W110" s="1121"/>
    </row>
    <row r="111" spans="1:23" x14ac:dyDescent="0.2">
      <c r="A111" s="1117">
        <v>92</v>
      </c>
      <c r="B111" s="1117"/>
      <c r="C111" s="1119"/>
      <c r="D111" s="1119"/>
      <c r="E111" s="1119"/>
      <c r="F111" s="1119"/>
      <c r="G111" s="1119"/>
      <c r="H111" s="1119"/>
      <c r="I111" s="1119"/>
      <c r="J111" s="1119"/>
      <c r="K111" s="1119"/>
      <c r="L111" s="1120"/>
      <c r="M111" s="1120"/>
      <c r="N111" s="1120"/>
      <c r="O111" s="1120"/>
      <c r="P111" s="1120"/>
      <c r="Q111" s="1121"/>
      <c r="R111" s="1121"/>
      <c r="S111" s="1121"/>
      <c r="T111" s="1121"/>
      <c r="U111" s="1121"/>
      <c r="V111" s="1121"/>
      <c r="W111" s="1121"/>
    </row>
    <row r="112" spans="1:23" x14ac:dyDescent="0.2">
      <c r="A112" s="1117">
        <v>93</v>
      </c>
      <c r="B112" s="1117"/>
      <c r="C112" s="1119"/>
      <c r="D112" s="1119"/>
      <c r="E112" s="1119"/>
      <c r="F112" s="1119"/>
      <c r="G112" s="1119"/>
      <c r="H112" s="1119"/>
      <c r="I112" s="1119"/>
      <c r="J112" s="1119"/>
      <c r="K112" s="1119"/>
      <c r="L112" s="1120"/>
      <c r="M112" s="1120"/>
      <c r="N112" s="1120"/>
      <c r="O112" s="1120"/>
      <c r="P112" s="1120"/>
      <c r="Q112" s="1121"/>
      <c r="R112" s="1121"/>
      <c r="S112" s="1121"/>
      <c r="T112" s="1121"/>
      <c r="U112" s="1121"/>
      <c r="V112" s="1121"/>
      <c r="W112" s="1121"/>
    </row>
    <row r="113" spans="1:23" x14ac:dyDescent="0.2">
      <c r="A113" s="1117">
        <v>94</v>
      </c>
      <c r="B113" s="1117"/>
      <c r="C113" s="1119"/>
      <c r="D113" s="1119"/>
      <c r="E113" s="1119"/>
      <c r="F113" s="1119"/>
      <c r="G113" s="1119"/>
      <c r="H113" s="1119"/>
      <c r="I113" s="1119"/>
      <c r="J113" s="1119"/>
      <c r="K113" s="1119"/>
      <c r="L113" s="1120"/>
      <c r="M113" s="1120"/>
      <c r="N113" s="1120"/>
      <c r="O113" s="1120"/>
      <c r="P113" s="1120"/>
      <c r="Q113" s="1121"/>
      <c r="R113" s="1121"/>
      <c r="S113" s="1121"/>
      <c r="T113" s="1121"/>
      <c r="U113" s="1121"/>
      <c r="V113" s="1121"/>
      <c r="W113" s="1121"/>
    </row>
    <row r="114" spans="1:23" x14ac:dyDescent="0.2">
      <c r="A114" s="1117">
        <v>95</v>
      </c>
      <c r="B114" s="1117"/>
      <c r="C114" s="1119"/>
      <c r="D114" s="1119"/>
      <c r="E114" s="1119"/>
      <c r="F114" s="1119"/>
      <c r="G114" s="1119"/>
      <c r="H114" s="1119"/>
      <c r="I114" s="1119"/>
      <c r="J114" s="1119"/>
      <c r="K114" s="1119"/>
      <c r="L114" s="1120"/>
      <c r="M114" s="1120"/>
      <c r="N114" s="1120"/>
      <c r="O114" s="1120"/>
      <c r="P114" s="1120"/>
      <c r="Q114" s="1121"/>
      <c r="R114" s="1121"/>
      <c r="S114" s="1121"/>
      <c r="T114" s="1121"/>
      <c r="U114" s="1121"/>
      <c r="V114" s="1121"/>
      <c r="W114" s="1121"/>
    </row>
    <row r="115" spans="1:23" x14ac:dyDescent="0.2">
      <c r="A115" s="1117">
        <v>96</v>
      </c>
      <c r="B115" s="1117"/>
      <c r="C115" s="1119"/>
      <c r="D115" s="1119"/>
      <c r="E115" s="1119"/>
      <c r="F115" s="1119"/>
      <c r="G115" s="1119"/>
      <c r="H115" s="1119"/>
      <c r="I115" s="1119"/>
      <c r="J115" s="1119"/>
      <c r="K115" s="1119"/>
      <c r="L115" s="1120"/>
      <c r="M115" s="1120"/>
      <c r="N115" s="1120"/>
      <c r="O115" s="1120"/>
      <c r="P115" s="1120"/>
      <c r="Q115" s="1121"/>
      <c r="R115" s="1121"/>
      <c r="S115" s="1121"/>
      <c r="T115" s="1121"/>
      <c r="U115" s="1121"/>
      <c r="V115" s="1121"/>
      <c r="W115" s="1121"/>
    </row>
    <row r="116" spans="1:23" x14ac:dyDescent="0.2">
      <c r="A116" s="1117">
        <v>97</v>
      </c>
      <c r="B116" s="1117"/>
      <c r="C116" s="1119"/>
      <c r="D116" s="1119"/>
      <c r="E116" s="1119"/>
      <c r="F116" s="1119"/>
      <c r="G116" s="1119"/>
      <c r="H116" s="1119"/>
      <c r="I116" s="1119"/>
      <c r="J116" s="1119"/>
      <c r="K116" s="1119"/>
      <c r="L116" s="1120"/>
      <c r="M116" s="1120"/>
      <c r="N116" s="1120"/>
      <c r="O116" s="1120"/>
      <c r="P116" s="1120"/>
      <c r="Q116" s="1121"/>
      <c r="R116" s="1121"/>
      <c r="S116" s="1121"/>
      <c r="T116" s="1121"/>
      <c r="U116" s="1121"/>
      <c r="V116" s="1121"/>
      <c r="W116" s="1121"/>
    </row>
    <row r="117" spans="1:23" x14ac:dyDescent="0.2">
      <c r="A117" s="1117">
        <v>98</v>
      </c>
      <c r="B117" s="1117"/>
      <c r="C117" s="1119"/>
      <c r="D117" s="1119"/>
      <c r="E117" s="1119"/>
      <c r="F117" s="1119"/>
      <c r="G117" s="1119"/>
      <c r="H117" s="1119"/>
      <c r="I117" s="1119"/>
      <c r="J117" s="1119"/>
      <c r="K117" s="1119"/>
      <c r="L117" s="1120"/>
      <c r="M117" s="1120"/>
      <c r="N117" s="1120"/>
      <c r="O117" s="1120"/>
      <c r="P117" s="1120"/>
      <c r="Q117" s="1121"/>
      <c r="R117" s="1121"/>
      <c r="S117" s="1121"/>
      <c r="T117" s="1121"/>
      <c r="U117" s="1121"/>
      <c r="V117" s="1121"/>
      <c r="W117" s="1121"/>
    </row>
    <row r="118" spans="1:23" x14ac:dyDescent="0.2">
      <c r="A118" s="1117">
        <v>99</v>
      </c>
      <c r="B118" s="1117"/>
      <c r="C118" s="1119"/>
      <c r="D118" s="1119"/>
      <c r="E118" s="1119"/>
      <c r="F118" s="1119"/>
      <c r="G118" s="1119"/>
      <c r="H118" s="1119"/>
      <c r="I118" s="1119"/>
      <c r="J118" s="1119"/>
      <c r="K118" s="1119"/>
      <c r="L118" s="1120"/>
      <c r="M118" s="1120"/>
      <c r="N118" s="1120"/>
      <c r="O118" s="1120"/>
      <c r="P118" s="1120"/>
      <c r="Q118" s="1121"/>
      <c r="R118" s="1121"/>
      <c r="S118" s="1121"/>
      <c r="T118" s="1121"/>
      <c r="U118" s="1121"/>
      <c r="V118" s="1121"/>
      <c r="W118" s="1121"/>
    </row>
    <row r="119" spans="1:23" x14ac:dyDescent="0.2">
      <c r="A119" s="1117">
        <v>100</v>
      </c>
      <c r="B119" s="1117"/>
      <c r="C119" s="1119"/>
      <c r="D119" s="1119"/>
      <c r="E119" s="1119"/>
      <c r="F119" s="1119"/>
      <c r="G119" s="1119"/>
      <c r="H119" s="1119"/>
      <c r="I119" s="1119"/>
      <c r="J119" s="1119"/>
      <c r="K119" s="1119"/>
      <c r="L119" s="1120"/>
      <c r="M119" s="1120"/>
      <c r="N119" s="1120"/>
      <c r="O119" s="1120"/>
      <c r="P119" s="1120"/>
      <c r="Q119" s="1121"/>
      <c r="R119" s="1121"/>
      <c r="S119" s="1121"/>
      <c r="T119" s="1121"/>
      <c r="U119" s="1121"/>
      <c r="V119" s="1121"/>
      <c r="W119" s="1121"/>
    </row>
    <row r="120" spans="1:23" x14ac:dyDescent="0.2">
      <c r="A120" s="1117">
        <v>101</v>
      </c>
      <c r="B120" s="1117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20"/>
      <c r="M120" s="1120"/>
      <c r="N120" s="1120"/>
      <c r="O120" s="1120"/>
      <c r="P120" s="1120"/>
      <c r="Q120" s="1121"/>
      <c r="R120" s="1121"/>
      <c r="S120" s="1121"/>
      <c r="T120" s="1121"/>
      <c r="U120" s="1121"/>
      <c r="V120" s="1121"/>
      <c r="W120" s="1121"/>
    </row>
    <row r="121" spans="1:23" x14ac:dyDescent="0.2">
      <c r="A121" s="1117">
        <v>102</v>
      </c>
      <c r="B121" s="1117"/>
      <c r="C121" s="1119"/>
      <c r="D121" s="1119"/>
      <c r="E121" s="1119"/>
      <c r="F121" s="1119"/>
      <c r="G121" s="1119"/>
      <c r="H121" s="1119"/>
      <c r="I121" s="1119"/>
      <c r="J121" s="1119"/>
      <c r="K121" s="1119"/>
      <c r="L121" s="1120"/>
      <c r="M121" s="1120"/>
      <c r="N121" s="1120"/>
      <c r="O121" s="1120"/>
      <c r="P121" s="1120"/>
      <c r="Q121" s="1121"/>
      <c r="R121" s="1121"/>
      <c r="S121" s="1121"/>
      <c r="T121" s="1121"/>
      <c r="U121" s="1121"/>
      <c r="V121" s="1121"/>
      <c r="W121" s="1121"/>
    </row>
    <row r="122" spans="1:23" x14ac:dyDescent="0.2">
      <c r="A122" s="1117">
        <v>103</v>
      </c>
      <c r="B122" s="1117"/>
      <c r="C122" s="1119"/>
      <c r="D122" s="1119"/>
      <c r="E122" s="1119"/>
      <c r="F122" s="1119"/>
      <c r="G122" s="1119"/>
      <c r="H122" s="1119"/>
      <c r="I122" s="1119"/>
      <c r="J122" s="1119"/>
      <c r="K122" s="1119"/>
      <c r="L122" s="1120"/>
      <c r="M122" s="1120"/>
      <c r="N122" s="1120"/>
      <c r="O122" s="1120"/>
      <c r="P122" s="1120"/>
      <c r="Q122" s="1121"/>
      <c r="R122" s="1121"/>
      <c r="S122" s="1121"/>
      <c r="T122" s="1121"/>
      <c r="U122" s="1121"/>
      <c r="V122" s="1121"/>
      <c r="W122" s="1121"/>
    </row>
    <row r="123" spans="1:23" x14ac:dyDescent="0.2">
      <c r="A123" s="1117">
        <v>104</v>
      </c>
      <c r="B123" s="1117"/>
      <c r="C123" s="1119"/>
      <c r="D123" s="1119"/>
      <c r="E123" s="1119"/>
      <c r="F123" s="1119"/>
      <c r="G123" s="1119"/>
      <c r="H123" s="1119"/>
      <c r="I123" s="1119"/>
      <c r="J123" s="1119"/>
      <c r="K123" s="1119"/>
      <c r="L123" s="1120"/>
      <c r="M123" s="1120"/>
      <c r="N123" s="1120"/>
      <c r="O123" s="1120"/>
      <c r="P123" s="1120"/>
      <c r="Q123" s="1121"/>
      <c r="R123" s="1121"/>
      <c r="S123" s="1121"/>
      <c r="T123" s="1121"/>
      <c r="U123" s="1121"/>
      <c r="V123" s="1121"/>
      <c r="W123" s="1121"/>
    </row>
    <row r="124" spans="1:23" x14ac:dyDescent="0.2">
      <c r="A124" s="1117">
        <v>105</v>
      </c>
      <c r="B124" s="1117"/>
      <c r="C124" s="1119"/>
      <c r="D124" s="1119"/>
      <c r="E124" s="1119"/>
      <c r="F124" s="1119"/>
      <c r="G124" s="1119"/>
      <c r="H124" s="1119"/>
      <c r="I124" s="1119"/>
      <c r="J124" s="1119"/>
      <c r="K124" s="1119"/>
      <c r="L124" s="1120"/>
      <c r="M124" s="1120"/>
      <c r="N124" s="1120"/>
      <c r="O124" s="1120"/>
      <c r="P124" s="1120"/>
      <c r="Q124" s="1121"/>
      <c r="R124" s="1121"/>
      <c r="S124" s="1121"/>
      <c r="T124" s="1121"/>
      <c r="U124" s="1121"/>
      <c r="V124" s="1121"/>
      <c r="W124" s="1121"/>
    </row>
    <row r="125" spans="1:23" x14ac:dyDescent="0.2">
      <c r="A125" s="1117">
        <v>106</v>
      </c>
      <c r="B125" s="1117"/>
      <c r="C125" s="1119"/>
      <c r="D125" s="1119"/>
      <c r="E125" s="1119"/>
      <c r="F125" s="1119"/>
      <c r="G125" s="1119"/>
      <c r="H125" s="1119"/>
      <c r="I125" s="1119"/>
      <c r="J125" s="1119"/>
      <c r="K125" s="1119"/>
      <c r="L125" s="1120"/>
      <c r="M125" s="1120"/>
      <c r="N125" s="1120"/>
      <c r="O125" s="1120"/>
      <c r="P125" s="1120"/>
      <c r="Q125" s="1121"/>
      <c r="R125" s="1121"/>
      <c r="S125" s="1121"/>
      <c r="T125" s="1121"/>
      <c r="U125" s="1121"/>
      <c r="V125" s="1121"/>
      <c r="W125" s="1121"/>
    </row>
    <row r="126" spans="1:23" x14ac:dyDescent="0.2">
      <c r="A126" s="1117">
        <v>107</v>
      </c>
      <c r="B126" s="1117"/>
      <c r="C126" s="1119"/>
      <c r="D126" s="1119"/>
      <c r="E126" s="1119"/>
      <c r="F126" s="1119"/>
      <c r="G126" s="1119"/>
      <c r="H126" s="1119"/>
      <c r="I126" s="1119"/>
      <c r="J126" s="1119"/>
      <c r="K126" s="1119"/>
      <c r="L126" s="1120"/>
      <c r="M126" s="1120"/>
      <c r="N126" s="1120"/>
      <c r="O126" s="1120"/>
      <c r="P126" s="1120"/>
      <c r="Q126" s="1121"/>
      <c r="R126" s="1121"/>
      <c r="S126" s="1121"/>
      <c r="T126" s="1121"/>
      <c r="U126" s="1121"/>
      <c r="V126" s="1121"/>
      <c r="W126" s="1121"/>
    </row>
    <row r="127" spans="1:23" x14ac:dyDescent="0.2">
      <c r="A127" s="1117">
        <v>108</v>
      </c>
      <c r="B127" s="1117"/>
      <c r="C127" s="1119"/>
      <c r="D127" s="1119"/>
      <c r="E127" s="1119"/>
      <c r="F127" s="1119"/>
      <c r="G127" s="1119"/>
      <c r="H127" s="1119"/>
      <c r="I127" s="1119"/>
      <c r="J127" s="1119"/>
      <c r="K127" s="1119"/>
      <c r="L127" s="1120"/>
      <c r="M127" s="1120"/>
      <c r="N127" s="1120"/>
      <c r="O127" s="1120"/>
      <c r="P127" s="1120"/>
      <c r="Q127" s="1121"/>
      <c r="R127" s="1121"/>
      <c r="S127" s="1121"/>
      <c r="T127" s="1121"/>
      <c r="U127" s="1121"/>
      <c r="V127" s="1121"/>
      <c r="W127" s="1121"/>
    </row>
    <row r="128" spans="1:23" x14ac:dyDescent="0.2">
      <c r="A128" s="1117">
        <v>109</v>
      </c>
      <c r="B128" s="1117"/>
      <c r="C128" s="1119"/>
      <c r="D128" s="1119"/>
      <c r="E128" s="1119"/>
      <c r="F128" s="1119"/>
      <c r="G128" s="1119"/>
      <c r="H128" s="1119"/>
      <c r="I128" s="1119"/>
      <c r="J128" s="1119"/>
      <c r="K128" s="1119"/>
      <c r="L128" s="1120"/>
      <c r="M128" s="1120"/>
      <c r="N128" s="1120"/>
      <c r="O128" s="1120"/>
      <c r="P128" s="1120"/>
      <c r="Q128" s="1121"/>
      <c r="R128" s="1121"/>
      <c r="S128" s="1121"/>
      <c r="T128" s="1121"/>
      <c r="U128" s="1121"/>
      <c r="V128" s="1121"/>
      <c r="W128" s="1121"/>
    </row>
    <row r="129" spans="1:23" x14ac:dyDescent="0.2">
      <c r="A129" s="1117">
        <v>110</v>
      </c>
      <c r="B129" s="1117"/>
      <c r="C129" s="1119"/>
      <c r="D129" s="1119"/>
      <c r="E129" s="1119"/>
      <c r="F129" s="1119"/>
      <c r="G129" s="1119"/>
      <c r="H129" s="1119"/>
      <c r="I129" s="1119"/>
      <c r="J129" s="1119"/>
      <c r="K129" s="1119"/>
      <c r="L129" s="1120"/>
      <c r="M129" s="1120"/>
      <c r="N129" s="1120"/>
      <c r="O129" s="1120"/>
      <c r="P129" s="1120"/>
      <c r="Q129" s="1121"/>
      <c r="R129" s="1121"/>
      <c r="S129" s="1121"/>
      <c r="T129" s="1121"/>
      <c r="U129" s="1121"/>
      <c r="V129" s="1121"/>
      <c r="W129" s="1121"/>
    </row>
    <row r="130" spans="1:23" x14ac:dyDescent="0.2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</row>
    <row r="132" spans="1:23" x14ac:dyDescent="0.2">
      <c r="A132" s="992" t="s">
        <v>180</v>
      </c>
      <c r="B132" s="992"/>
      <c r="C132" s="992"/>
      <c r="D132" s="1003"/>
      <c r="E132" s="1003"/>
      <c r="F132" s="1003"/>
      <c r="G132" s="403"/>
      <c r="H132" s="403"/>
      <c r="I132" s="403"/>
      <c r="J132" s="403"/>
      <c r="K132" s="403"/>
      <c r="L132" s="403"/>
      <c r="M132" s="1003"/>
      <c r="N132" s="1003"/>
      <c r="O132" s="1003"/>
      <c r="P132" s="1003"/>
      <c r="Q132" s="1003"/>
      <c r="R132" s="1003"/>
      <c r="S132" s="1003"/>
      <c r="T132" s="1003"/>
    </row>
    <row r="133" spans="1:23" x14ac:dyDescent="0.2">
      <c r="A133" s="404"/>
      <c r="B133" s="404"/>
      <c r="C133" s="404"/>
      <c r="D133" s="1021" t="s">
        <v>181</v>
      </c>
      <c r="E133" s="1021"/>
      <c r="F133" s="1021"/>
      <c r="G133" s="404"/>
      <c r="H133" s="1002" t="s">
        <v>182</v>
      </c>
      <c r="I133" s="1002"/>
      <c r="J133" s="1002"/>
      <c r="K133" s="1002"/>
      <c r="L133" s="404"/>
      <c r="M133" s="1001" t="s">
        <v>183</v>
      </c>
      <c r="N133" s="1001"/>
      <c r="O133" s="1001"/>
      <c r="P133" s="1001"/>
      <c r="Q133" s="1001"/>
      <c r="R133" s="1001"/>
      <c r="S133" s="1001"/>
      <c r="T133" s="1001"/>
      <c r="U133" s="1001"/>
    </row>
  </sheetData>
  <sheetProtection selectLockedCells="1" selectUnlockedCells="1"/>
  <mergeCells count="464">
    <mergeCell ref="A129:B129"/>
    <mergeCell ref="C129:K129"/>
    <mergeCell ref="L129:P129"/>
    <mergeCell ref="Q129:W129"/>
    <mergeCell ref="D133:F133"/>
    <mergeCell ref="H133:K133"/>
    <mergeCell ref="M133:U133"/>
    <mergeCell ref="A132:C132"/>
    <mergeCell ref="D132:F132"/>
    <mergeCell ref="M132:T132"/>
    <mergeCell ref="A127:B127"/>
    <mergeCell ref="C127:K127"/>
    <mergeCell ref="L127:P127"/>
    <mergeCell ref="Q127:W127"/>
    <mergeCell ref="A128:B128"/>
    <mergeCell ref="C128:K128"/>
    <mergeCell ref="L128:P128"/>
    <mergeCell ref="Q128:W128"/>
    <mergeCell ref="A125:B125"/>
    <mergeCell ref="C125:K125"/>
    <mergeCell ref="L125:P125"/>
    <mergeCell ref="Q125:W125"/>
    <mergeCell ref="A126:B126"/>
    <mergeCell ref="C126:K126"/>
    <mergeCell ref="L126:P126"/>
    <mergeCell ref="Q126:W126"/>
    <mergeCell ref="A123:B123"/>
    <mergeCell ref="C123:K123"/>
    <mergeCell ref="L123:P123"/>
    <mergeCell ref="Q123:W123"/>
    <mergeCell ref="A124:B124"/>
    <mergeCell ref="C124:K124"/>
    <mergeCell ref="L124:P124"/>
    <mergeCell ref="Q124:W124"/>
    <mergeCell ref="A121:B121"/>
    <mergeCell ref="C121:K121"/>
    <mergeCell ref="L121:P121"/>
    <mergeCell ref="Q121:W121"/>
    <mergeCell ref="A122:B122"/>
    <mergeCell ref="C122:K122"/>
    <mergeCell ref="L122:P122"/>
    <mergeCell ref="Q122:W122"/>
    <mergeCell ref="A119:B119"/>
    <mergeCell ref="C119:K119"/>
    <mergeCell ref="L119:P119"/>
    <mergeCell ref="Q119:W119"/>
    <mergeCell ref="A120:B120"/>
    <mergeCell ref="C120:K120"/>
    <mergeCell ref="L120:P120"/>
    <mergeCell ref="Q120:W120"/>
    <mergeCell ref="A117:B117"/>
    <mergeCell ref="C117:K117"/>
    <mergeCell ref="L117:P117"/>
    <mergeCell ref="Q117:W117"/>
    <mergeCell ref="A118:B118"/>
    <mergeCell ref="C118:K118"/>
    <mergeCell ref="L118:P118"/>
    <mergeCell ref="Q118:W118"/>
    <mergeCell ref="A115:B115"/>
    <mergeCell ref="C115:K115"/>
    <mergeCell ref="L115:P115"/>
    <mergeCell ref="Q115:W115"/>
    <mergeCell ref="A116:B116"/>
    <mergeCell ref="C116:K116"/>
    <mergeCell ref="L116:P116"/>
    <mergeCell ref="Q116:W116"/>
    <mergeCell ref="A113:B113"/>
    <mergeCell ref="C113:K113"/>
    <mergeCell ref="L113:P113"/>
    <mergeCell ref="Q113:W113"/>
    <mergeCell ref="A114:B114"/>
    <mergeCell ref="C114:K114"/>
    <mergeCell ref="L114:P114"/>
    <mergeCell ref="Q114:W114"/>
    <mergeCell ref="A111:B111"/>
    <mergeCell ref="C111:K111"/>
    <mergeCell ref="L111:P111"/>
    <mergeCell ref="Q111:W111"/>
    <mergeCell ref="A112:B112"/>
    <mergeCell ref="C112:K112"/>
    <mergeCell ref="L112:P112"/>
    <mergeCell ref="Q112:W112"/>
    <mergeCell ref="A109:B109"/>
    <mergeCell ref="C109:K109"/>
    <mergeCell ref="L109:P109"/>
    <mergeCell ref="Q109:W109"/>
    <mergeCell ref="A110:B110"/>
    <mergeCell ref="C110:K110"/>
    <mergeCell ref="L110:P110"/>
    <mergeCell ref="Q110:W110"/>
    <mergeCell ref="A107:B107"/>
    <mergeCell ref="C107:K107"/>
    <mergeCell ref="L107:P107"/>
    <mergeCell ref="Q107:W107"/>
    <mergeCell ref="A108:B108"/>
    <mergeCell ref="C108:K108"/>
    <mergeCell ref="L108:P108"/>
    <mergeCell ref="Q108:W108"/>
    <mergeCell ref="A105:B105"/>
    <mergeCell ref="C105:K105"/>
    <mergeCell ref="L105:P105"/>
    <mergeCell ref="Q105:W105"/>
    <mergeCell ref="A106:B106"/>
    <mergeCell ref="C106:K106"/>
    <mergeCell ref="L106:P106"/>
    <mergeCell ref="Q106:W106"/>
    <mergeCell ref="A103:B103"/>
    <mergeCell ref="C103:K103"/>
    <mergeCell ref="L103:P103"/>
    <mergeCell ref="Q103:W103"/>
    <mergeCell ref="A104:B104"/>
    <mergeCell ref="C104:K104"/>
    <mergeCell ref="L104:P104"/>
    <mergeCell ref="Q104:W104"/>
    <mergeCell ref="A101:B101"/>
    <mergeCell ref="C101:K101"/>
    <mergeCell ref="L101:P101"/>
    <mergeCell ref="Q101:W101"/>
    <mergeCell ref="A102:B102"/>
    <mergeCell ref="C102:K102"/>
    <mergeCell ref="L102:P102"/>
    <mergeCell ref="Q102:W102"/>
    <mergeCell ref="A99:B99"/>
    <mergeCell ref="C99:K99"/>
    <mergeCell ref="L99:P99"/>
    <mergeCell ref="Q99:W99"/>
    <mergeCell ref="A100:B100"/>
    <mergeCell ref="C100:K100"/>
    <mergeCell ref="L100:P100"/>
    <mergeCell ref="Q100:W100"/>
    <mergeCell ref="A97:B97"/>
    <mergeCell ref="C97:K97"/>
    <mergeCell ref="L97:P97"/>
    <mergeCell ref="Q97:W97"/>
    <mergeCell ref="A98:B98"/>
    <mergeCell ref="C98:K98"/>
    <mergeCell ref="L98:P98"/>
    <mergeCell ref="Q98:W98"/>
    <mergeCell ref="A95:B95"/>
    <mergeCell ref="C95:K95"/>
    <mergeCell ref="L95:P95"/>
    <mergeCell ref="Q95:W95"/>
    <mergeCell ref="A96:B96"/>
    <mergeCell ref="C96:K96"/>
    <mergeCell ref="L96:P96"/>
    <mergeCell ref="Q96:W96"/>
    <mergeCell ref="A93:B93"/>
    <mergeCell ref="C93:K93"/>
    <mergeCell ref="L93:P93"/>
    <mergeCell ref="Q93:W93"/>
    <mergeCell ref="A94:B94"/>
    <mergeCell ref="C94:K94"/>
    <mergeCell ref="L94:P94"/>
    <mergeCell ref="Q94:W94"/>
    <mergeCell ref="A91:B91"/>
    <mergeCell ref="C91:K91"/>
    <mergeCell ref="L91:P91"/>
    <mergeCell ref="Q91:W91"/>
    <mergeCell ref="A92:B92"/>
    <mergeCell ref="C92:K92"/>
    <mergeCell ref="L92:P92"/>
    <mergeCell ref="Q92:W92"/>
    <mergeCell ref="A89:B89"/>
    <mergeCell ref="C89:K89"/>
    <mergeCell ref="L89:P89"/>
    <mergeCell ref="Q89:W89"/>
    <mergeCell ref="A90:B90"/>
    <mergeCell ref="C90:K90"/>
    <mergeCell ref="L90:P90"/>
    <mergeCell ref="Q90:W90"/>
    <mergeCell ref="A87:B87"/>
    <mergeCell ref="C87:K87"/>
    <mergeCell ref="L87:P87"/>
    <mergeCell ref="Q87:W87"/>
    <mergeCell ref="A88:B88"/>
    <mergeCell ref="C88:K88"/>
    <mergeCell ref="L88:P88"/>
    <mergeCell ref="Q88:W88"/>
    <mergeCell ref="A85:B85"/>
    <mergeCell ref="C85:K85"/>
    <mergeCell ref="L85:P85"/>
    <mergeCell ref="Q85:W85"/>
    <mergeCell ref="A86:B86"/>
    <mergeCell ref="C86:K86"/>
    <mergeCell ref="L86:P86"/>
    <mergeCell ref="Q86:W86"/>
    <mergeCell ref="A83:B83"/>
    <mergeCell ref="C83:K83"/>
    <mergeCell ref="L83:P83"/>
    <mergeCell ref="Q83:W83"/>
    <mergeCell ref="A84:B84"/>
    <mergeCell ref="C84:K84"/>
    <mergeCell ref="L84:P84"/>
    <mergeCell ref="Q84:W84"/>
    <mergeCell ref="A81:B81"/>
    <mergeCell ref="C81:K81"/>
    <mergeCell ref="L81:P81"/>
    <mergeCell ref="Q81:W81"/>
    <mergeCell ref="A82:B82"/>
    <mergeCell ref="C82:K82"/>
    <mergeCell ref="L82:P82"/>
    <mergeCell ref="Q82:W82"/>
    <mergeCell ref="A79:B79"/>
    <mergeCell ref="C79:K79"/>
    <mergeCell ref="L79:P79"/>
    <mergeCell ref="Q79:W79"/>
    <mergeCell ref="A80:B80"/>
    <mergeCell ref="C80:K80"/>
    <mergeCell ref="L80:P80"/>
    <mergeCell ref="Q80:W80"/>
    <mergeCell ref="A77:B77"/>
    <mergeCell ref="C77:K77"/>
    <mergeCell ref="L77:P77"/>
    <mergeCell ref="Q77:W77"/>
    <mergeCell ref="A78:B78"/>
    <mergeCell ref="C78:K78"/>
    <mergeCell ref="L78:P78"/>
    <mergeCell ref="Q78:W78"/>
    <mergeCell ref="A75:B75"/>
    <mergeCell ref="C75:K75"/>
    <mergeCell ref="L75:P75"/>
    <mergeCell ref="Q75:W75"/>
    <mergeCell ref="A76:B76"/>
    <mergeCell ref="C76:K76"/>
    <mergeCell ref="L76:P76"/>
    <mergeCell ref="Q76:W76"/>
    <mergeCell ref="A73:B73"/>
    <mergeCell ref="C73:K73"/>
    <mergeCell ref="L73:P73"/>
    <mergeCell ref="Q73:W73"/>
    <mergeCell ref="A74:B74"/>
    <mergeCell ref="C74:K74"/>
    <mergeCell ref="L74:P74"/>
    <mergeCell ref="Q74:W74"/>
    <mergeCell ref="A71:B71"/>
    <mergeCell ref="C71:K71"/>
    <mergeCell ref="L71:P71"/>
    <mergeCell ref="Q71:W71"/>
    <mergeCell ref="A72:B72"/>
    <mergeCell ref="C72:K72"/>
    <mergeCell ref="L72:P72"/>
    <mergeCell ref="Q72:W72"/>
    <mergeCell ref="A69:B69"/>
    <mergeCell ref="C69:K69"/>
    <mergeCell ref="L69:P69"/>
    <mergeCell ref="Q69:W69"/>
    <mergeCell ref="A70:B70"/>
    <mergeCell ref="C70:K70"/>
    <mergeCell ref="L70:P70"/>
    <mergeCell ref="Q70:W70"/>
    <mergeCell ref="A67:B67"/>
    <mergeCell ref="C67:K67"/>
    <mergeCell ref="L67:P67"/>
    <mergeCell ref="Q67:W67"/>
    <mergeCell ref="A68:B68"/>
    <mergeCell ref="C68:K68"/>
    <mergeCell ref="L68:P68"/>
    <mergeCell ref="Q68:W68"/>
    <mergeCell ref="A65:B65"/>
    <mergeCell ref="C65:K65"/>
    <mergeCell ref="L65:P65"/>
    <mergeCell ref="Q65:W65"/>
    <mergeCell ref="A66:B66"/>
    <mergeCell ref="C66:K66"/>
    <mergeCell ref="L66:P66"/>
    <mergeCell ref="Q66:W66"/>
    <mergeCell ref="A63:B63"/>
    <mergeCell ref="C63:K63"/>
    <mergeCell ref="L63:P63"/>
    <mergeCell ref="Q63:W63"/>
    <mergeCell ref="A64:B64"/>
    <mergeCell ref="C64:K64"/>
    <mergeCell ref="L64:P64"/>
    <mergeCell ref="Q64:W64"/>
    <mergeCell ref="A61:B61"/>
    <mergeCell ref="C61:K61"/>
    <mergeCell ref="L61:P61"/>
    <mergeCell ref="Q61:W61"/>
    <mergeCell ref="A62:B62"/>
    <mergeCell ref="C62:K62"/>
    <mergeCell ref="L62:P62"/>
    <mergeCell ref="Q62:W62"/>
    <mergeCell ref="A59:B59"/>
    <mergeCell ref="C59:K59"/>
    <mergeCell ref="L59:P59"/>
    <mergeCell ref="Q59:W59"/>
    <mergeCell ref="A60:B60"/>
    <mergeCell ref="C60:K60"/>
    <mergeCell ref="L60:P60"/>
    <mergeCell ref="Q60:W60"/>
    <mergeCell ref="A57:B57"/>
    <mergeCell ref="C57:K57"/>
    <mergeCell ref="L57:P57"/>
    <mergeCell ref="Q57:W57"/>
    <mergeCell ref="A58:B58"/>
    <mergeCell ref="C58:K58"/>
    <mergeCell ref="L58:P58"/>
    <mergeCell ref="Q58:W58"/>
    <mergeCell ref="A55:B55"/>
    <mergeCell ref="C55:K55"/>
    <mergeCell ref="L55:P55"/>
    <mergeCell ref="Q55:W55"/>
    <mergeCell ref="A56:B56"/>
    <mergeCell ref="C56:K56"/>
    <mergeCell ref="L56:P56"/>
    <mergeCell ref="Q56:W56"/>
    <mergeCell ref="A53:B53"/>
    <mergeCell ref="C53:K53"/>
    <mergeCell ref="L53:P53"/>
    <mergeCell ref="Q53:W53"/>
    <mergeCell ref="A54:B54"/>
    <mergeCell ref="C54:K54"/>
    <mergeCell ref="L54:P54"/>
    <mergeCell ref="Q54:W54"/>
    <mergeCell ref="A51:B51"/>
    <mergeCell ref="C51:K51"/>
    <mergeCell ref="L51:P51"/>
    <mergeCell ref="Q51:W51"/>
    <mergeCell ref="A52:B52"/>
    <mergeCell ref="C52:K52"/>
    <mergeCell ref="L52:P52"/>
    <mergeCell ref="Q52:W52"/>
    <mergeCell ref="A49:B49"/>
    <mergeCell ref="C49:K49"/>
    <mergeCell ref="L49:P49"/>
    <mergeCell ref="Q49:W49"/>
    <mergeCell ref="A50:B50"/>
    <mergeCell ref="C50:K50"/>
    <mergeCell ref="L50:P50"/>
    <mergeCell ref="Q50:W50"/>
    <mergeCell ref="A47:B47"/>
    <mergeCell ref="C47:K47"/>
    <mergeCell ref="L47:P47"/>
    <mergeCell ref="Q47:W47"/>
    <mergeCell ref="A48:B48"/>
    <mergeCell ref="C48:K48"/>
    <mergeCell ref="L48:P48"/>
    <mergeCell ref="Q48:W48"/>
    <mergeCell ref="A45:B45"/>
    <mergeCell ref="C45:K45"/>
    <mergeCell ref="L45:P45"/>
    <mergeCell ref="Q45:W45"/>
    <mergeCell ref="A46:B46"/>
    <mergeCell ref="C46:K46"/>
    <mergeCell ref="L46:P46"/>
    <mergeCell ref="Q46:W46"/>
    <mergeCell ref="A44:B44"/>
    <mergeCell ref="C44:K44"/>
    <mergeCell ref="L40:P40"/>
    <mergeCell ref="Q40:W40"/>
    <mergeCell ref="A41:B41"/>
    <mergeCell ref="C41:K41"/>
    <mergeCell ref="L41:P41"/>
    <mergeCell ref="Q41:W41"/>
    <mergeCell ref="L44:P44"/>
    <mergeCell ref="Q44:W44"/>
    <mergeCell ref="A15:W15"/>
    <mergeCell ref="A16:B16"/>
    <mergeCell ref="C16:P16"/>
    <mergeCell ref="Q16:W16"/>
    <mergeCell ref="A17:W17"/>
    <mergeCell ref="A18:B18"/>
    <mergeCell ref="A19:W19"/>
    <mergeCell ref="C18:W18"/>
    <mergeCell ref="A8:W8"/>
    <mergeCell ref="A9:W9"/>
    <mergeCell ref="A10:W10"/>
    <mergeCell ref="A11:W11"/>
    <mergeCell ref="A12:W12"/>
    <mergeCell ref="A13:W13"/>
    <mergeCell ref="A14:B14"/>
    <mergeCell ref="C14:K14"/>
    <mergeCell ref="L14:P14"/>
    <mergeCell ref="Q14:W14"/>
    <mergeCell ref="A20:B20"/>
    <mergeCell ref="C20:K20"/>
    <mergeCell ref="L20:P20"/>
    <mergeCell ref="Q20:W20"/>
    <mergeCell ref="A21:B21"/>
    <mergeCell ref="C21:K21"/>
    <mergeCell ref="L21:P21"/>
    <mergeCell ref="Q21:W21"/>
    <mergeCell ref="A22:B22"/>
    <mergeCell ref="C22:K22"/>
    <mergeCell ref="L22:P22"/>
    <mergeCell ref="Q22:W22"/>
    <mergeCell ref="A23:B23"/>
    <mergeCell ref="C23:K23"/>
    <mergeCell ref="L23:P23"/>
    <mergeCell ref="Q23:W23"/>
    <mergeCell ref="A24:B24"/>
    <mergeCell ref="C24:K24"/>
    <mergeCell ref="L24:P24"/>
    <mergeCell ref="Q24:W24"/>
    <mergeCell ref="A25:B25"/>
    <mergeCell ref="C25:K25"/>
    <mergeCell ref="L25:P25"/>
    <mergeCell ref="Q25:W25"/>
    <mergeCell ref="A26:B26"/>
    <mergeCell ref="C26:K26"/>
    <mergeCell ref="L26:P26"/>
    <mergeCell ref="Q26:W26"/>
    <mergeCell ref="A27:B27"/>
    <mergeCell ref="C27:K27"/>
    <mergeCell ref="L27:P27"/>
    <mergeCell ref="Q27:W27"/>
    <mergeCell ref="A28:B28"/>
    <mergeCell ref="C28:K28"/>
    <mergeCell ref="L28:P28"/>
    <mergeCell ref="Q28:W28"/>
    <mergeCell ref="A29:B29"/>
    <mergeCell ref="C29:K29"/>
    <mergeCell ref="L29:P29"/>
    <mergeCell ref="Q29:W29"/>
    <mergeCell ref="A30:B30"/>
    <mergeCell ref="C30:K30"/>
    <mergeCell ref="L30:P30"/>
    <mergeCell ref="Q30:W30"/>
    <mergeCell ref="A31:B31"/>
    <mergeCell ref="C31:K31"/>
    <mergeCell ref="L31:P31"/>
    <mergeCell ref="Q31:W31"/>
    <mergeCell ref="A32:B32"/>
    <mergeCell ref="C32:K32"/>
    <mergeCell ref="L32:P32"/>
    <mergeCell ref="Q32:W32"/>
    <mergeCell ref="A33:B33"/>
    <mergeCell ref="C33:K33"/>
    <mergeCell ref="L33:P33"/>
    <mergeCell ref="Q33:W33"/>
    <mergeCell ref="A34:B34"/>
    <mergeCell ref="C34:K34"/>
    <mergeCell ref="L34:P34"/>
    <mergeCell ref="Q34:W34"/>
    <mergeCell ref="A35:B35"/>
    <mergeCell ref="C35:K35"/>
    <mergeCell ref="L35:P35"/>
    <mergeCell ref="Q35:W35"/>
    <mergeCell ref="A36:B36"/>
    <mergeCell ref="C36:K36"/>
    <mergeCell ref="L36:P36"/>
    <mergeCell ref="Q36:W36"/>
    <mergeCell ref="A37:B37"/>
    <mergeCell ref="C37:K37"/>
    <mergeCell ref="L37:P37"/>
    <mergeCell ref="Q37:W37"/>
    <mergeCell ref="A38:B38"/>
    <mergeCell ref="C38:K38"/>
    <mergeCell ref="L38:P38"/>
    <mergeCell ref="Q38:W38"/>
    <mergeCell ref="L43:P43"/>
    <mergeCell ref="Q43:W43"/>
    <mergeCell ref="A39:B39"/>
    <mergeCell ref="C39:K39"/>
    <mergeCell ref="L39:P39"/>
    <mergeCell ref="Q39:W39"/>
    <mergeCell ref="L42:P42"/>
    <mergeCell ref="Q42:W42"/>
    <mergeCell ref="A40:B40"/>
    <mergeCell ref="C40:K40"/>
    <mergeCell ref="A42:B42"/>
    <mergeCell ref="C42:K42"/>
    <mergeCell ref="A43:B43"/>
    <mergeCell ref="C43:K43"/>
  </mergeCells>
  <pageMargins left="0.75" right="0.37013888888888891" top="0.27013888888888887" bottom="0.20972222222222223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7:Z61"/>
  <sheetViews>
    <sheetView topLeftCell="A40" zoomScale="88" zoomScaleNormal="88" workbookViewId="0">
      <selection activeCell="Q37" sqref="Q37:W37"/>
    </sheetView>
  </sheetViews>
  <sheetFormatPr defaultColWidth="8.85546875" defaultRowHeight="12" x14ac:dyDescent="0.2"/>
  <cols>
    <col min="1" max="1" width="2.5703125" style="5" customWidth="1"/>
    <col min="2" max="2" width="2.7109375" style="5" customWidth="1"/>
    <col min="3" max="3" width="7.42578125" style="5" customWidth="1"/>
    <col min="4" max="4" width="3.140625" style="5" customWidth="1"/>
    <col min="5" max="5" width="9" style="5" customWidth="1"/>
    <col min="6" max="6" width="3.140625" style="5" customWidth="1"/>
    <col min="7" max="7" width="2.7109375" style="5" customWidth="1"/>
    <col min="8" max="8" width="3.140625" style="5" customWidth="1"/>
    <col min="9" max="9" width="2.7109375" style="5" customWidth="1"/>
    <col min="10" max="10" width="3" style="5" customWidth="1"/>
    <col min="11" max="11" width="2.5703125" style="5" customWidth="1"/>
    <col min="12" max="12" width="2.85546875" style="5" customWidth="1"/>
    <col min="13" max="13" width="4.140625" style="5" customWidth="1"/>
    <col min="14" max="14" width="2.5703125" style="5" customWidth="1"/>
    <col min="15" max="15" width="5.28515625" style="5" customWidth="1"/>
    <col min="16" max="16" width="4.85546875" style="5" customWidth="1"/>
    <col min="17" max="23" width="3.28515625" style="5" customWidth="1"/>
    <col min="24" max="24" width="15.85546875" style="5" customWidth="1"/>
    <col min="25" max="16384" width="8.85546875" style="5"/>
  </cols>
  <sheetData>
    <row r="7" spans="1:24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</row>
    <row r="8" spans="1:24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</row>
    <row r="9" spans="1:24" s="180" customFormat="1" ht="30.75" customHeight="1" x14ac:dyDescent="0.2">
      <c r="A9" s="1112" t="s">
        <v>2157</v>
      </c>
      <c r="B9" s="1112"/>
      <c r="C9" s="1112"/>
      <c r="D9" s="1112"/>
      <c r="E9" s="1112"/>
      <c r="F9" s="1112"/>
      <c r="G9" s="1112"/>
      <c r="H9" s="1112"/>
      <c r="I9" s="1112"/>
      <c r="J9" s="1112"/>
      <c r="K9" s="1112"/>
      <c r="L9" s="1112"/>
      <c r="M9" s="1112"/>
      <c r="N9" s="1112"/>
      <c r="O9" s="1112"/>
      <c r="P9" s="1112"/>
      <c r="Q9" s="1112"/>
      <c r="R9" s="1112"/>
      <c r="S9" s="1112"/>
      <c r="T9" s="1112"/>
      <c r="U9" s="1112"/>
      <c r="V9" s="1112"/>
      <c r="W9" s="1112"/>
    </row>
    <row r="10" spans="1:24" s="180" customFormat="1" ht="15.75" customHeight="1" x14ac:dyDescent="0.2">
      <c r="A10" s="1112">
        <f>Декларация!G9</f>
        <v>0</v>
      </c>
      <c r="B10" s="1112"/>
      <c r="C10" s="1112"/>
      <c r="D10" s="1112"/>
      <c r="E10" s="1112"/>
      <c r="F10" s="1112"/>
      <c r="G10" s="1112"/>
      <c r="H10" s="1112"/>
      <c r="I10" s="1112"/>
      <c r="J10" s="1112"/>
      <c r="K10" s="1112"/>
      <c r="L10" s="1112"/>
      <c r="M10" s="1112"/>
      <c r="N10" s="1112"/>
      <c r="O10" s="1112"/>
      <c r="P10" s="1112"/>
      <c r="Q10" s="1112"/>
      <c r="R10" s="1112"/>
      <c r="S10" s="1112"/>
      <c r="T10" s="1112"/>
      <c r="U10" s="1112"/>
      <c r="V10" s="1112"/>
      <c r="W10" s="1112"/>
    </row>
    <row r="11" spans="1:24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</row>
    <row r="12" spans="1:24" ht="15" customHeight="1" x14ac:dyDescent="0.2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</row>
    <row r="13" spans="1:24" ht="32.25" customHeight="1" x14ac:dyDescent="0.2">
      <c r="A13" s="1130" t="s">
        <v>233</v>
      </c>
      <c r="B13" s="1131"/>
      <c r="C13" s="1133" t="s">
        <v>398</v>
      </c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25" t="s">
        <v>329</v>
      </c>
      <c r="R13" s="1125"/>
      <c r="S13" s="1125"/>
      <c r="T13" s="1125"/>
      <c r="U13" s="1125"/>
      <c r="V13" s="1125"/>
      <c r="W13" s="1125"/>
      <c r="X13" s="181" t="s">
        <v>383</v>
      </c>
    </row>
    <row r="14" spans="1:24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  <c r="X14" s="102"/>
    </row>
    <row r="15" spans="1:24" s="150" customFormat="1" x14ac:dyDescent="0.2">
      <c r="A15" s="987"/>
      <c r="B15" s="987"/>
      <c r="C15" s="988" t="s">
        <v>330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1126">
        <f>SUM(Q26:W46)+Q19-Q21</f>
        <v>0</v>
      </c>
      <c r="R15" s="1126"/>
      <c r="S15" s="1126"/>
      <c r="T15" s="1126"/>
      <c r="U15" s="1126"/>
      <c r="V15" s="1126"/>
      <c r="W15" s="1126"/>
      <c r="X15" s="149"/>
    </row>
    <row r="16" spans="1:24" ht="8.25" customHeight="1" x14ac:dyDescent="0.2">
      <c r="A16" s="1117"/>
      <c r="B16" s="1117"/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  <c r="X16" s="102"/>
    </row>
    <row r="17" spans="1:26" x14ac:dyDescent="0.2">
      <c r="A17" s="1117"/>
      <c r="B17" s="1117"/>
      <c r="C17" s="1118" t="s">
        <v>331</v>
      </c>
      <c r="D17" s="1118"/>
      <c r="E17" s="1118"/>
      <c r="F17" s="1118"/>
      <c r="G17" s="1118"/>
      <c r="H17" s="1118"/>
      <c r="I17" s="1118"/>
      <c r="J17" s="1118"/>
      <c r="K17" s="1118"/>
      <c r="L17" s="1118"/>
      <c r="M17" s="1118"/>
      <c r="N17" s="1118"/>
      <c r="O17" s="1118"/>
      <c r="P17" s="1118"/>
      <c r="Q17" s="1121"/>
      <c r="R17" s="1121"/>
      <c r="S17" s="1121"/>
      <c r="T17" s="1121"/>
      <c r="U17" s="1121"/>
      <c r="V17" s="1121"/>
      <c r="W17" s="1121"/>
      <c r="X17" s="102"/>
    </row>
    <row r="18" spans="1:26" ht="8.25" customHeight="1" x14ac:dyDescent="0.2">
      <c r="A18" s="1117"/>
      <c r="B18" s="1117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  <c r="X18" s="102"/>
    </row>
    <row r="19" spans="1:26" ht="40.5" customHeight="1" x14ac:dyDescent="0.2">
      <c r="A19" s="1117">
        <v>1</v>
      </c>
      <c r="B19" s="1117"/>
      <c r="C19" s="1046" t="s">
        <v>2164</v>
      </c>
      <c r="D19" s="1047"/>
      <c r="E19" s="1047"/>
      <c r="F19" s="1047"/>
      <c r="G19" s="1047"/>
      <c r="H19" s="1047"/>
      <c r="I19" s="1047"/>
      <c r="J19" s="1047"/>
      <c r="K19" s="1047"/>
      <c r="L19" s="1047"/>
      <c r="M19" s="1047"/>
      <c r="N19" s="1047"/>
      <c r="O19" s="1047"/>
      <c r="P19" s="1048"/>
      <c r="Q19" s="1121"/>
      <c r="R19" s="1121"/>
      <c r="S19" s="1121"/>
      <c r="T19" s="1121"/>
      <c r="U19" s="1121"/>
      <c r="V19" s="1121"/>
      <c r="W19" s="1121"/>
      <c r="X19" s="102"/>
      <c r="Z19" s="88"/>
    </row>
    <row r="20" spans="1:26" ht="8.25" customHeight="1" x14ac:dyDescent="0.2">
      <c r="A20" s="1117"/>
      <c r="B20" s="1117"/>
      <c r="C20" s="1117"/>
      <c r="D20" s="1117"/>
      <c r="E20" s="1117"/>
      <c r="F20" s="1117"/>
      <c r="G20" s="1117"/>
      <c r="H20" s="1117"/>
      <c r="I20" s="1117"/>
      <c r="J20" s="1117"/>
      <c r="K20" s="1117"/>
      <c r="L20" s="1117"/>
      <c r="M20" s="1117"/>
      <c r="N20" s="1117"/>
      <c r="O20" s="1117"/>
      <c r="P20" s="1117"/>
      <c r="Q20" s="1117"/>
      <c r="R20" s="1117"/>
      <c r="S20" s="1117"/>
      <c r="T20" s="1117"/>
      <c r="U20" s="1117"/>
      <c r="V20" s="1117"/>
      <c r="W20" s="1117"/>
      <c r="X20" s="102"/>
    </row>
    <row r="21" spans="1:26" ht="12.75" customHeight="1" x14ac:dyDescent="0.2">
      <c r="A21" s="1138" t="s">
        <v>2165</v>
      </c>
      <c r="B21" s="1139"/>
      <c r="C21" s="1139"/>
      <c r="D21" s="1139"/>
      <c r="E21" s="1139"/>
      <c r="F21" s="1139"/>
      <c r="G21" s="1139"/>
      <c r="H21" s="1139"/>
      <c r="I21" s="1139"/>
      <c r="J21" s="1139"/>
      <c r="K21" s="1139"/>
      <c r="L21" s="1139"/>
      <c r="M21" s="1139"/>
      <c r="N21" s="1139"/>
      <c r="O21" s="1139"/>
      <c r="P21" s="1140"/>
      <c r="Q21" s="1121">
        <f>Q22+Q23+Q24</f>
        <v>0</v>
      </c>
      <c r="R21" s="1121"/>
      <c r="S21" s="1121"/>
      <c r="T21" s="1121"/>
      <c r="U21" s="1121"/>
      <c r="V21" s="1121"/>
      <c r="W21" s="1121"/>
      <c r="X21" s="102"/>
    </row>
    <row r="22" spans="1:26" ht="27" customHeight="1" x14ac:dyDescent="0.2">
      <c r="A22" s="1141" t="s">
        <v>2166</v>
      </c>
      <c r="B22" s="1141"/>
      <c r="C22" s="1141"/>
      <c r="D22" s="1141"/>
      <c r="E22" s="1134" t="s">
        <v>2161</v>
      </c>
      <c r="F22" s="1135"/>
      <c r="G22" s="1135"/>
      <c r="H22" s="1135"/>
      <c r="I22" s="1135"/>
      <c r="J22" s="1135"/>
      <c r="K22" s="1135"/>
      <c r="L22" s="1135"/>
      <c r="M22" s="1135"/>
      <c r="N22" s="1135"/>
      <c r="O22" s="1135"/>
      <c r="P22" s="1136"/>
      <c r="Q22" s="1142"/>
      <c r="R22" s="1121"/>
      <c r="S22" s="1121"/>
      <c r="T22" s="1121"/>
      <c r="U22" s="1121"/>
      <c r="V22" s="1121"/>
      <c r="W22" s="1121"/>
      <c r="X22" s="102"/>
      <c r="Z22" s="88"/>
    </row>
    <row r="23" spans="1:26" ht="36.75" customHeight="1" x14ac:dyDescent="0.2">
      <c r="A23" s="1141" t="s">
        <v>2167</v>
      </c>
      <c r="B23" s="1141"/>
      <c r="C23" s="1141"/>
      <c r="D23" s="1141"/>
      <c r="E23" s="1137" t="s">
        <v>2162</v>
      </c>
      <c r="F23" s="1137"/>
      <c r="G23" s="1137"/>
      <c r="H23" s="1137"/>
      <c r="I23" s="1137"/>
      <c r="J23" s="1137"/>
      <c r="K23" s="1137"/>
      <c r="L23" s="1137"/>
      <c r="M23" s="1137"/>
      <c r="N23" s="1137"/>
      <c r="O23" s="1137"/>
      <c r="P23" s="1137"/>
      <c r="Q23" s="1142"/>
      <c r="R23" s="1121"/>
      <c r="S23" s="1121"/>
      <c r="T23" s="1121"/>
      <c r="U23" s="1121"/>
      <c r="V23" s="1121"/>
      <c r="W23" s="1121"/>
      <c r="X23" s="102"/>
      <c r="Z23" s="88"/>
    </row>
    <row r="24" spans="1:26" ht="27" customHeight="1" x14ac:dyDescent="0.2">
      <c r="A24" s="1141" t="s">
        <v>2168</v>
      </c>
      <c r="B24" s="1141"/>
      <c r="C24" s="1141"/>
      <c r="D24" s="1141"/>
      <c r="E24" s="1134" t="s">
        <v>2163</v>
      </c>
      <c r="F24" s="1135"/>
      <c r="G24" s="1135"/>
      <c r="H24" s="1135"/>
      <c r="I24" s="1135"/>
      <c r="J24" s="1135"/>
      <c r="K24" s="1135"/>
      <c r="L24" s="1135"/>
      <c r="M24" s="1135"/>
      <c r="N24" s="1135"/>
      <c r="O24" s="1135"/>
      <c r="P24" s="1136"/>
      <c r="Q24" s="1142"/>
      <c r="R24" s="1121"/>
      <c r="S24" s="1121"/>
      <c r="T24" s="1121"/>
      <c r="U24" s="1121"/>
      <c r="V24" s="1121"/>
      <c r="W24" s="1121"/>
      <c r="X24" s="102"/>
      <c r="Z24" s="88"/>
    </row>
    <row r="25" spans="1:26" ht="8.25" customHeight="1" x14ac:dyDescent="0.2">
      <c r="A25" s="986"/>
      <c r="B25" s="986"/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1117"/>
      <c r="R25" s="1117"/>
      <c r="S25" s="1117"/>
      <c r="T25" s="1117"/>
      <c r="U25" s="1117"/>
      <c r="V25" s="1117"/>
      <c r="W25" s="1117"/>
      <c r="X25" s="102"/>
    </row>
    <row r="26" spans="1:26" ht="41.25" customHeight="1" x14ac:dyDescent="0.2">
      <c r="A26" s="1117">
        <v>2</v>
      </c>
      <c r="B26" s="1117"/>
      <c r="C26" s="1046" t="s">
        <v>2136</v>
      </c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8"/>
      <c r="Q26" s="1121"/>
      <c r="R26" s="1121"/>
      <c r="S26" s="1121"/>
      <c r="T26" s="1121"/>
      <c r="U26" s="1121"/>
      <c r="V26" s="1121"/>
      <c r="W26" s="1121"/>
      <c r="X26" s="102"/>
    </row>
    <row r="27" spans="1:26" ht="39" customHeight="1" x14ac:dyDescent="0.2">
      <c r="A27" s="1117">
        <v>3</v>
      </c>
      <c r="B27" s="1117"/>
      <c r="C27" s="1046" t="s">
        <v>399</v>
      </c>
      <c r="D27" s="1047"/>
      <c r="E27" s="1047"/>
      <c r="F27" s="1047"/>
      <c r="G27" s="1047"/>
      <c r="H27" s="1047"/>
      <c r="I27" s="1047"/>
      <c r="J27" s="1047"/>
      <c r="K27" s="1047"/>
      <c r="L27" s="1047"/>
      <c r="M27" s="1047"/>
      <c r="N27" s="1047"/>
      <c r="O27" s="1047"/>
      <c r="P27" s="1048"/>
      <c r="Q27" s="1121"/>
      <c r="R27" s="1121"/>
      <c r="S27" s="1121"/>
      <c r="T27" s="1121"/>
      <c r="U27" s="1121"/>
      <c r="V27" s="1121"/>
      <c r="W27" s="1121"/>
      <c r="X27" s="102"/>
    </row>
    <row r="28" spans="1:26" ht="39" customHeight="1" x14ac:dyDescent="0.2">
      <c r="A28" s="1117">
        <v>4</v>
      </c>
      <c r="B28" s="1117"/>
      <c r="C28" s="1046" t="s">
        <v>2137</v>
      </c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1047"/>
      <c r="O28" s="1047"/>
      <c r="P28" s="1048"/>
      <c r="Q28" s="1121"/>
      <c r="R28" s="1121"/>
      <c r="S28" s="1121"/>
      <c r="T28" s="1121"/>
      <c r="U28" s="1121"/>
      <c r="V28" s="1121"/>
      <c r="W28" s="1121"/>
      <c r="X28" s="102"/>
    </row>
    <row r="29" spans="1:26" ht="39" customHeight="1" x14ac:dyDescent="0.2">
      <c r="A29" s="1117">
        <v>5</v>
      </c>
      <c r="B29" s="1117"/>
      <c r="C29" s="1046" t="s">
        <v>2138</v>
      </c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1047"/>
      <c r="O29" s="1047"/>
      <c r="P29" s="1048"/>
      <c r="Q29" s="1121"/>
      <c r="R29" s="1121"/>
      <c r="S29" s="1121"/>
      <c r="T29" s="1121"/>
      <c r="U29" s="1121"/>
      <c r="V29" s="1121"/>
      <c r="W29" s="1121"/>
      <c r="X29" s="102"/>
    </row>
    <row r="30" spans="1:26" ht="66" customHeight="1" x14ac:dyDescent="0.2">
      <c r="A30" s="1117">
        <v>6</v>
      </c>
      <c r="B30" s="1117"/>
      <c r="C30" s="1046" t="s">
        <v>2139</v>
      </c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  <c r="P30" s="1048"/>
      <c r="Q30" s="1121"/>
      <c r="R30" s="1121"/>
      <c r="S30" s="1121"/>
      <c r="T30" s="1121"/>
      <c r="U30" s="1121"/>
      <c r="V30" s="1121"/>
      <c r="W30" s="1121"/>
      <c r="X30" s="102"/>
    </row>
    <row r="31" spans="1:26" ht="67.5" customHeight="1" x14ac:dyDescent="0.2">
      <c r="A31" s="1117">
        <v>7</v>
      </c>
      <c r="B31" s="1117"/>
      <c r="C31" s="1046" t="s">
        <v>2139</v>
      </c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1047"/>
      <c r="O31" s="1047"/>
      <c r="P31" s="1048"/>
      <c r="Q31" s="1121"/>
      <c r="R31" s="1121"/>
      <c r="S31" s="1121"/>
      <c r="T31" s="1121"/>
      <c r="U31" s="1121"/>
      <c r="V31" s="1121"/>
      <c r="W31" s="1121"/>
      <c r="X31" s="102"/>
    </row>
    <row r="32" spans="1:26" ht="50.25" customHeight="1" x14ac:dyDescent="0.2">
      <c r="A32" s="1117">
        <v>8</v>
      </c>
      <c r="B32" s="1117"/>
      <c r="C32" s="1046" t="s">
        <v>2140</v>
      </c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8"/>
      <c r="Q32" s="1121"/>
      <c r="R32" s="1121"/>
      <c r="S32" s="1121"/>
      <c r="T32" s="1121"/>
      <c r="U32" s="1121"/>
      <c r="V32" s="1121"/>
      <c r="W32" s="1121"/>
      <c r="X32" s="102"/>
    </row>
    <row r="33" spans="1:24" ht="118.5" customHeight="1" x14ac:dyDescent="0.2">
      <c r="A33" s="1117"/>
      <c r="B33" s="1117"/>
      <c r="C33" s="1046" t="s">
        <v>2141</v>
      </c>
      <c r="D33" s="1047"/>
      <c r="E33" s="1047"/>
      <c r="F33" s="1047"/>
      <c r="G33" s="1047"/>
      <c r="H33" s="1047"/>
      <c r="I33" s="1047"/>
      <c r="J33" s="1047"/>
      <c r="K33" s="1047"/>
      <c r="L33" s="1047"/>
      <c r="M33" s="1047"/>
      <c r="N33" s="1047"/>
      <c r="O33" s="1047"/>
      <c r="P33" s="1048"/>
      <c r="Q33" s="1121"/>
      <c r="R33" s="1121"/>
      <c r="S33" s="1121"/>
      <c r="T33" s="1121"/>
      <c r="U33" s="1121"/>
      <c r="V33" s="1121"/>
      <c r="W33" s="1121"/>
      <c r="X33" s="102"/>
    </row>
    <row r="34" spans="1:24" ht="39" customHeight="1" x14ac:dyDescent="0.2">
      <c r="A34" s="1117"/>
      <c r="B34" s="1117"/>
      <c r="C34" s="1046" t="s">
        <v>2143</v>
      </c>
      <c r="D34" s="1047"/>
      <c r="E34" s="1047"/>
      <c r="F34" s="1047"/>
      <c r="G34" s="1047"/>
      <c r="H34" s="1047"/>
      <c r="I34" s="1047"/>
      <c r="J34" s="1047"/>
      <c r="K34" s="1047"/>
      <c r="L34" s="1047"/>
      <c r="M34" s="1047"/>
      <c r="N34" s="1047"/>
      <c r="O34" s="1047"/>
      <c r="P34" s="1048"/>
      <c r="Q34" s="1121"/>
      <c r="R34" s="1121"/>
      <c r="S34" s="1121"/>
      <c r="T34" s="1121"/>
      <c r="U34" s="1121"/>
      <c r="V34" s="1121"/>
      <c r="W34" s="1121"/>
      <c r="X34" s="102"/>
    </row>
    <row r="35" spans="1:24" ht="39" customHeight="1" x14ac:dyDescent="0.2">
      <c r="A35" s="1117"/>
      <c r="B35" s="1117"/>
      <c r="C35" s="1046" t="s">
        <v>2144</v>
      </c>
      <c r="D35" s="1047"/>
      <c r="E35" s="1047"/>
      <c r="F35" s="1047"/>
      <c r="G35" s="1047"/>
      <c r="H35" s="1047"/>
      <c r="I35" s="1047"/>
      <c r="J35" s="1047"/>
      <c r="K35" s="1047"/>
      <c r="L35" s="1047"/>
      <c r="M35" s="1047"/>
      <c r="N35" s="1047"/>
      <c r="O35" s="1047"/>
      <c r="P35" s="1048"/>
      <c r="Q35" s="1121"/>
      <c r="R35" s="1121"/>
      <c r="S35" s="1121"/>
      <c r="T35" s="1121"/>
      <c r="U35" s="1121"/>
      <c r="V35" s="1121"/>
      <c r="W35" s="1121"/>
      <c r="X35" s="102"/>
    </row>
    <row r="36" spans="1:24" ht="39" customHeight="1" x14ac:dyDescent="0.2">
      <c r="A36" s="1117"/>
      <c r="B36" s="1117"/>
      <c r="C36" s="1046" t="s">
        <v>2145</v>
      </c>
      <c r="D36" s="1047"/>
      <c r="E36" s="1047"/>
      <c r="F36" s="1047"/>
      <c r="G36" s="1047"/>
      <c r="H36" s="1047"/>
      <c r="I36" s="1047"/>
      <c r="J36" s="1047"/>
      <c r="K36" s="1047"/>
      <c r="L36" s="1047"/>
      <c r="M36" s="1047"/>
      <c r="N36" s="1047"/>
      <c r="O36" s="1047"/>
      <c r="P36" s="1048"/>
      <c r="Q36" s="1121"/>
      <c r="R36" s="1121"/>
      <c r="S36" s="1121"/>
      <c r="T36" s="1121"/>
      <c r="U36" s="1121"/>
      <c r="V36" s="1121"/>
      <c r="W36" s="1121"/>
      <c r="X36" s="102"/>
    </row>
    <row r="37" spans="1:24" ht="72.75" customHeight="1" x14ac:dyDescent="0.2">
      <c r="A37" s="1117">
        <v>9</v>
      </c>
      <c r="B37" s="1117"/>
      <c r="C37" s="1046" t="s">
        <v>2146</v>
      </c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8"/>
      <c r="Q37" s="1121"/>
      <c r="R37" s="1121"/>
      <c r="S37" s="1121"/>
      <c r="T37" s="1121"/>
      <c r="U37" s="1121"/>
      <c r="V37" s="1121"/>
      <c r="W37" s="1121"/>
      <c r="X37" s="102"/>
    </row>
    <row r="38" spans="1:24" x14ac:dyDescent="0.2">
      <c r="A38" s="1117">
        <v>10</v>
      </c>
      <c r="B38" s="1117"/>
      <c r="C38" s="1046" t="s">
        <v>400</v>
      </c>
      <c r="D38" s="1047"/>
      <c r="E38" s="1047"/>
      <c r="F38" s="1047"/>
      <c r="G38" s="1047"/>
      <c r="H38" s="1047"/>
      <c r="I38" s="1047"/>
      <c r="J38" s="1047"/>
      <c r="K38" s="1047"/>
      <c r="L38" s="1047"/>
      <c r="M38" s="1047"/>
      <c r="N38" s="1047"/>
      <c r="O38" s="1047"/>
      <c r="P38" s="1048"/>
      <c r="Q38" s="1121"/>
      <c r="R38" s="1121"/>
      <c r="S38" s="1121"/>
      <c r="T38" s="1121"/>
      <c r="U38" s="1121"/>
      <c r="V38" s="1121"/>
      <c r="W38" s="1121"/>
      <c r="X38" s="102"/>
    </row>
    <row r="39" spans="1:24" x14ac:dyDescent="0.2">
      <c r="A39" s="1117">
        <v>11</v>
      </c>
      <c r="B39" s="1117"/>
      <c r="C39" s="1118" t="s">
        <v>401</v>
      </c>
      <c r="D39" s="1118"/>
      <c r="E39" s="1118"/>
      <c r="F39" s="1118"/>
      <c r="G39" s="1118"/>
      <c r="H39" s="1118"/>
      <c r="I39" s="1118"/>
      <c r="J39" s="1118"/>
      <c r="K39" s="1118"/>
      <c r="L39" s="1118"/>
      <c r="M39" s="1118"/>
      <c r="N39" s="1118"/>
      <c r="O39" s="1118"/>
      <c r="P39" s="1118"/>
      <c r="Q39" s="1121"/>
      <c r="R39" s="1121"/>
      <c r="S39" s="1121"/>
      <c r="T39" s="1121"/>
      <c r="U39" s="1121"/>
      <c r="V39" s="1121"/>
      <c r="W39" s="1121"/>
      <c r="X39" s="102"/>
    </row>
    <row r="40" spans="1:24" x14ac:dyDescent="0.2">
      <c r="A40" s="1117">
        <v>12</v>
      </c>
      <c r="B40" s="1117"/>
      <c r="C40" s="1118"/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21"/>
      <c r="R40" s="1121"/>
      <c r="S40" s="1121"/>
      <c r="T40" s="1121"/>
      <c r="U40" s="1121"/>
      <c r="V40" s="1121"/>
      <c r="W40" s="1121"/>
      <c r="X40" s="102"/>
    </row>
    <row r="41" spans="1:24" x14ac:dyDescent="0.2">
      <c r="A41" s="1117">
        <v>13</v>
      </c>
      <c r="B41" s="1117"/>
      <c r="C41" s="1118"/>
      <c r="D41" s="1118"/>
      <c r="E41" s="1118"/>
      <c r="F41" s="1118"/>
      <c r="G41" s="1118"/>
      <c r="H41" s="1118"/>
      <c r="I41" s="1118"/>
      <c r="J41" s="1118"/>
      <c r="K41" s="1118"/>
      <c r="L41" s="1118"/>
      <c r="M41" s="1118"/>
      <c r="N41" s="1118"/>
      <c r="O41" s="1118"/>
      <c r="P41" s="1118"/>
      <c r="Q41" s="1121"/>
      <c r="R41" s="1121"/>
      <c r="S41" s="1121"/>
      <c r="T41" s="1121"/>
      <c r="U41" s="1121"/>
      <c r="V41" s="1121"/>
      <c r="W41" s="1121"/>
      <c r="X41" s="102"/>
    </row>
    <row r="42" spans="1:24" x14ac:dyDescent="0.2">
      <c r="A42" s="1117">
        <v>14</v>
      </c>
      <c r="B42" s="1117"/>
      <c r="C42" s="1118"/>
      <c r="D42" s="1118"/>
      <c r="E42" s="1118"/>
      <c r="F42" s="1118"/>
      <c r="G42" s="1118"/>
      <c r="H42" s="1118"/>
      <c r="I42" s="1118"/>
      <c r="J42" s="1118"/>
      <c r="K42" s="1118"/>
      <c r="L42" s="1118"/>
      <c r="M42" s="1118"/>
      <c r="N42" s="1118"/>
      <c r="O42" s="1118"/>
      <c r="P42" s="1118"/>
      <c r="Q42" s="1121"/>
      <c r="R42" s="1121"/>
      <c r="S42" s="1121"/>
      <c r="T42" s="1121"/>
      <c r="U42" s="1121"/>
      <c r="V42" s="1121"/>
      <c r="W42" s="1121"/>
      <c r="X42" s="102"/>
    </row>
    <row r="43" spans="1:24" x14ac:dyDescent="0.2">
      <c r="A43" s="1117">
        <v>15</v>
      </c>
      <c r="B43" s="1117"/>
      <c r="C43" s="1118"/>
      <c r="D43" s="1118"/>
      <c r="E43" s="1118"/>
      <c r="F43" s="1118"/>
      <c r="G43" s="1118"/>
      <c r="H43" s="1118"/>
      <c r="I43" s="1118"/>
      <c r="J43" s="1118"/>
      <c r="K43" s="1118"/>
      <c r="L43" s="1118"/>
      <c r="M43" s="1118"/>
      <c r="N43" s="1118"/>
      <c r="O43" s="1118"/>
      <c r="P43" s="1118"/>
      <c r="Q43" s="1121"/>
      <c r="R43" s="1121"/>
      <c r="S43" s="1121"/>
      <c r="T43" s="1121"/>
      <c r="U43" s="1121"/>
      <c r="V43" s="1121"/>
      <c r="W43" s="1121"/>
      <c r="X43" s="102"/>
    </row>
    <row r="44" spans="1:24" x14ac:dyDescent="0.2">
      <c r="A44" s="1117">
        <v>16</v>
      </c>
      <c r="B44" s="1117"/>
      <c r="C44" s="1118"/>
      <c r="D44" s="1118"/>
      <c r="E44" s="1118"/>
      <c r="F44" s="1118"/>
      <c r="G44" s="1118"/>
      <c r="H44" s="1118"/>
      <c r="I44" s="1118"/>
      <c r="J44" s="1118"/>
      <c r="K44" s="1118"/>
      <c r="L44" s="1118"/>
      <c r="M44" s="1118"/>
      <c r="N44" s="1118"/>
      <c r="O44" s="1118"/>
      <c r="P44" s="1118"/>
      <c r="Q44" s="1121"/>
      <c r="R44" s="1121"/>
      <c r="S44" s="1121"/>
      <c r="T44" s="1121"/>
      <c r="U44" s="1121"/>
      <c r="V44" s="1121"/>
      <c r="W44" s="1121"/>
      <c r="X44" s="102"/>
    </row>
    <row r="45" spans="1:24" x14ac:dyDescent="0.2">
      <c r="A45" s="1117">
        <v>17</v>
      </c>
      <c r="B45" s="1117"/>
      <c r="C45" s="1118"/>
      <c r="D45" s="1118"/>
      <c r="E45" s="1118"/>
      <c r="F45" s="1118"/>
      <c r="G45" s="1118"/>
      <c r="H45" s="1118"/>
      <c r="I45" s="1118"/>
      <c r="J45" s="1118"/>
      <c r="K45" s="1118"/>
      <c r="L45" s="1118"/>
      <c r="M45" s="1118"/>
      <c r="N45" s="1118"/>
      <c r="O45" s="1118"/>
      <c r="P45" s="1118"/>
      <c r="Q45" s="1121"/>
      <c r="R45" s="1121"/>
      <c r="S45" s="1121"/>
      <c r="T45" s="1121"/>
      <c r="U45" s="1121"/>
      <c r="V45" s="1121"/>
      <c r="W45" s="1121"/>
      <c r="X45" s="102"/>
    </row>
    <row r="46" spans="1:24" x14ac:dyDescent="0.2">
      <c r="A46" s="1117">
        <v>18</v>
      </c>
      <c r="B46" s="1117"/>
      <c r="C46" s="1118"/>
      <c r="D46" s="1118"/>
      <c r="E46" s="1118"/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1118"/>
      <c r="Q46" s="1121"/>
      <c r="R46" s="1121"/>
      <c r="S46" s="1121"/>
      <c r="T46" s="1121"/>
      <c r="U46" s="1121"/>
      <c r="V46" s="1121"/>
      <c r="W46" s="1121"/>
      <c r="X46" s="102"/>
    </row>
    <row r="49" spans="1:23" x14ac:dyDescent="0.2">
      <c r="A49" s="992" t="s">
        <v>180</v>
      </c>
      <c r="B49" s="992"/>
      <c r="C49" s="992"/>
      <c r="D49" s="1003"/>
      <c r="E49" s="1003"/>
      <c r="F49" s="1003"/>
      <c r="G49" s="403"/>
      <c r="H49" s="403"/>
      <c r="I49" s="403"/>
      <c r="J49" s="403"/>
      <c r="K49" s="403"/>
      <c r="L49" s="403"/>
      <c r="M49" s="1003"/>
      <c r="N49" s="1003"/>
      <c r="O49" s="1003"/>
      <c r="P49" s="1003"/>
      <c r="Q49" s="1003"/>
      <c r="R49" s="1003"/>
      <c r="S49" s="1003"/>
      <c r="T49" s="1003"/>
    </row>
    <row r="50" spans="1:23" x14ac:dyDescent="0.2">
      <c r="A50" s="404"/>
      <c r="B50" s="404"/>
      <c r="C50" s="404"/>
      <c r="D50" s="1021" t="s">
        <v>181</v>
      </c>
      <c r="E50" s="1021"/>
      <c r="F50" s="1021"/>
      <c r="G50" s="404"/>
      <c r="H50" s="1002" t="s">
        <v>182</v>
      </c>
      <c r="I50" s="1002"/>
      <c r="J50" s="1002"/>
      <c r="K50" s="1002"/>
      <c r="L50" s="404"/>
      <c r="M50" s="1001" t="s">
        <v>183</v>
      </c>
      <c r="N50" s="1001"/>
      <c r="O50" s="1001"/>
      <c r="P50" s="1001"/>
      <c r="Q50" s="1001"/>
      <c r="R50" s="1001"/>
      <c r="S50" s="1001"/>
      <c r="T50" s="1001"/>
      <c r="U50" s="1001"/>
    </row>
    <row r="54" spans="1:23" ht="61.5" customHeight="1" x14ac:dyDescent="0.2">
      <c r="A54" s="1145" t="s">
        <v>1810</v>
      </c>
      <c r="B54" s="1146"/>
      <c r="C54" s="1146"/>
      <c r="D54" s="1146"/>
      <c r="E54" s="1084" t="s">
        <v>2038</v>
      </c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85"/>
      <c r="Q54" s="1085"/>
      <c r="R54" s="1085"/>
      <c r="S54" s="1085"/>
      <c r="T54" s="1085"/>
      <c r="U54" s="1085"/>
      <c r="V54" s="1085"/>
      <c r="W54" s="1085"/>
    </row>
    <row r="55" spans="1:23" ht="18" customHeight="1" x14ac:dyDescent="0.2">
      <c r="A55" s="1146"/>
      <c r="B55" s="1146"/>
      <c r="C55" s="1146"/>
      <c r="D55" s="1146"/>
      <c r="E55" s="1147" t="s">
        <v>1811</v>
      </c>
      <c r="F55" s="1148"/>
      <c r="G55" s="1148"/>
      <c r="H55" s="1148"/>
      <c r="I55" s="1148"/>
      <c r="J55" s="1148"/>
      <c r="K55" s="1148"/>
      <c r="L55" s="1148"/>
      <c r="M55" s="1148"/>
      <c r="N55" s="1148"/>
      <c r="O55" s="1148"/>
      <c r="P55" s="1148"/>
      <c r="Q55" s="1148"/>
      <c r="R55" s="1148"/>
      <c r="S55" s="1148"/>
      <c r="T55" s="1148"/>
      <c r="U55" s="1148"/>
      <c r="V55" s="1148"/>
      <c r="W55" s="1148"/>
    </row>
    <row r="56" spans="1:23" ht="19.149999999999999" customHeight="1" x14ac:dyDescent="0.2">
      <c r="A56" s="1146"/>
      <c r="B56" s="1146"/>
      <c r="C56" s="1146"/>
      <c r="D56" s="1146"/>
      <c r="E56" s="1147" t="s">
        <v>1812</v>
      </c>
      <c r="F56" s="1148"/>
      <c r="G56" s="1148"/>
      <c r="H56" s="1148"/>
      <c r="I56" s="1148"/>
      <c r="J56" s="1148"/>
      <c r="K56" s="1148"/>
      <c r="L56" s="1148"/>
      <c r="M56" s="1148"/>
      <c r="N56" s="1148"/>
      <c r="O56" s="1148"/>
      <c r="P56" s="1148"/>
      <c r="Q56" s="1148"/>
      <c r="R56" s="1148"/>
      <c r="S56" s="1148"/>
      <c r="T56" s="1148"/>
      <c r="U56" s="1148"/>
      <c r="V56" s="1148"/>
      <c r="W56" s="1148"/>
    </row>
    <row r="57" spans="1:23" ht="24" customHeight="1" x14ac:dyDescent="0.2">
      <c r="A57" s="1146"/>
      <c r="B57" s="1146"/>
      <c r="C57" s="1146"/>
      <c r="D57" s="1146"/>
      <c r="E57" s="1147" t="s">
        <v>1813</v>
      </c>
      <c r="F57" s="1148"/>
      <c r="G57" s="1148"/>
      <c r="H57" s="1148"/>
      <c r="I57" s="1148"/>
      <c r="J57" s="1148"/>
      <c r="K57" s="1148"/>
      <c r="L57" s="1148"/>
      <c r="M57" s="1148"/>
      <c r="N57" s="1148"/>
      <c r="O57" s="1148"/>
      <c r="P57" s="1148"/>
      <c r="Q57" s="1148"/>
      <c r="R57" s="1148"/>
      <c r="S57" s="1148"/>
      <c r="T57" s="1148"/>
      <c r="U57" s="1148"/>
      <c r="V57" s="1148"/>
      <c r="W57" s="1148"/>
    </row>
    <row r="58" spans="1:23" ht="26.45" customHeight="1" x14ac:dyDescent="0.2">
      <c r="A58" s="1146"/>
      <c r="B58" s="1146"/>
      <c r="C58" s="1146"/>
      <c r="D58" s="1146"/>
      <c r="E58" s="1147" t="s">
        <v>1814</v>
      </c>
      <c r="F58" s="1148"/>
      <c r="G58" s="1148"/>
      <c r="H58" s="1148"/>
      <c r="I58" s="1148"/>
      <c r="J58" s="1148"/>
      <c r="K58" s="1148"/>
      <c r="L58" s="1148"/>
      <c r="M58" s="1148"/>
      <c r="N58" s="1148"/>
      <c r="O58" s="1148"/>
      <c r="P58" s="1148"/>
      <c r="Q58" s="1148"/>
      <c r="R58" s="1148"/>
      <c r="S58" s="1148"/>
      <c r="T58" s="1148"/>
      <c r="U58" s="1148"/>
      <c r="V58" s="1148"/>
      <c r="W58" s="1148"/>
    </row>
    <row r="59" spans="1:23" ht="77.25" customHeight="1" x14ac:dyDescent="0.2">
      <c r="A59" s="1146"/>
      <c r="B59" s="1146"/>
      <c r="C59" s="1146"/>
      <c r="D59" s="1146"/>
      <c r="E59" s="1147" t="s">
        <v>1815</v>
      </c>
      <c r="F59" s="1148"/>
      <c r="G59" s="1148"/>
      <c r="H59" s="1148"/>
      <c r="I59" s="1148"/>
      <c r="J59" s="1148"/>
      <c r="K59" s="1148"/>
      <c r="L59" s="1148"/>
      <c r="M59" s="1148"/>
      <c r="N59" s="1148"/>
      <c r="O59" s="1148"/>
      <c r="P59" s="1148"/>
      <c r="Q59" s="1148"/>
      <c r="R59" s="1148"/>
      <c r="S59" s="1148"/>
      <c r="T59" s="1148"/>
      <c r="U59" s="1148"/>
      <c r="V59" s="1148"/>
      <c r="W59" s="1148"/>
    </row>
    <row r="60" spans="1:23" ht="36" customHeight="1" x14ac:dyDescent="0.2">
      <c r="A60" s="1146"/>
      <c r="B60" s="1146"/>
      <c r="C60" s="1146"/>
      <c r="D60" s="1146"/>
      <c r="E60" s="1143" t="s">
        <v>2039</v>
      </c>
      <c r="F60" s="1144"/>
      <c r="G60" s="1144"/>
      <c r="H60" s="1144"/>
      <c r="I60" s="1144"/>
      <c r="J60" s="1144"/>
      <c r="K60" s="1144"/>
      <c r="L60" s="1144"/>
      <c r="M60" s="1144"/>
      <c r="N60" s="1144"/>
      <c r="O60" s="1144"/>
      <c r="P60" s="1144"/>
      <c r="Q60" s="1144"/>
      <c r="R60" s="1144"/>
      <c r="S60" s="1144"/>
      <c r="T60" s="1144"/>
      <c r="U60" s="1144"/>
      <c r="V60" s="1144"/>
      <c r="W60" s="1144"/>
    </row>
    <row r="61" spans="1:23" ht="26.45" customHeight="1" x14ac:dyDescent="0.2">
      <c r="A61" s="1146"/>
      <c r="B61" s="1146"/>
      <c r="C61" s="1146"/>
      <c r="D61" s="1146"/>
    </row>
  </sheetData>
  <sheetProtection selectLockedCells="1" selectUnlockedCells="1"/>
  <mergeCells count="111">
    <mergeCell ref="E60:W60"/>
    <mergeCell ref="E54:W54"/>
    <mergeCell ref="A54:D61"/>
    <mergeCell ref="E55:W55"/>
    <mergeCell ref="E56:W56"/>
    <mergeCell ref="E57:W57"/>
    <mergeCell ref="E58:W58"/>
    <mergeCell ref="E59:W59"/>
    <mergeCell ref="A7:W7"/>
    <mergeCell ref="A8:W8"/>
    <mergeCell ref="A9:W9"/>
    <mergeCell ref="A10:W10"/>
    <mergeCell ref="A11:W11"/>
    <mergeCell ref="A12:W12"/>
    <mergeCell ref="Q19:W19"/>
    <mergeCell ref="A13:B13"/>
    <mergeCell ref="C13:P13"/>
    <mergeCell ref="Q13:W13"/>
    <mergeCell ref="A14:W14"/>
    <mergeCell ref="A15:B15"/>
    <mergeCell ref="C15:P15"/>
    <mergeCell ref="Q15:W15"/>
    <mergeCell ref="A20:W20"/>
    <mergeCell ref="Q21:W21"/>
    <mergeCell ref="A25:W25"/>
    <mergeCell ref="A16:W16"/>
    <mergeCell ref="A17:B17"/>
    <mergeCell ref="C17:P17"/>
    <mergeCell ref="Q17:W17"/>
    <mergeCell ref="A18:W18"/>
    <mergeCell ref="A19:B19"/>
    <mergeCell ref="C19:P19"/>
    <mergeCell ref="A29:B29"/>
    <mergeCell ref="C29:P29"/>
    <mergeCell ref="Q29:W29"/>
    <mergeCell ref="A26:B26"/>
    <mergeCell ref="C26:P26"/>
    <mergeCell ref="Q26:W26"/>
    <mergeCell ref="A27:B27"/>
    <mergeCell ref="Q27:W27"/>
    <mergeCell ref="A21:P21"/>
    <mergeCell ref="A22:D22"/>
    <mergeCell ref="A23:D23"/>
    <mergeCell ref="A24:D24"/>
    <mergeCell ref="Q24:W24"/>
    <mergeCell ref="E24:P24"/>
    <mergeCell ref="Q22:W22"/>
    <mergeCell ref="Q23:W23"/>
    <mergeCell ref="A30:B30"/>
    <mergeCell ref="C30:P30"/>
    <mergeCell ref="Q30:W30"/>
    <mergeCell ref="A31:B31"/>
    <mergeCell ref="C27:P27"/>
    <mergeCell ref="Q31:W31"/>
    <mergeCell ref="C31:P31"/>
    <mergeCell ref="A28:B28"/>
    <mergeCell ref="C28:P28"/>
    <mergeCell ref="Q28:W28"/>
    <mergeCell ref="A32:B32"/>
    <mergeCell ref="C32:P32"/>
    <mergeCell ref="Q32:W32"/>
    <mergeCell ref="A37:B37"/>
    <mergeCell ref="C37:P37"/>
    <mergeCell ref="Q37:W37"/>
    <mergeCell ref="A33:B33"/>
    <mergeCell ref="C33:P33"/>
    <mergeCell ref="Q33:W33"/>
    <mergeCell ref="A34:B34"/>
    <mergeCell ref="C34:P34"/>
    <mergeCell ref="Q34:W34"/>
    <mergeCell ref="A35:B35"/>
    <mergeCell ref="C35:P35"/>
    <mergeCell ref="Q35:W35"/>
    <mergeCell ref="A36:B36"/>
    <mergeCell ref="C36:P36"/>
    <mergeCell ref="Q36:W36"/>
    <mergeCell ref="Q43:W43"/>
    <mergeCell ref="A44:B44"/>
    <mergeCell ref="C44:P44"/>
    <mergeCell ref="Q44:W44"/>
    <mergeCell ref="A38:B38"/>
    <mergeCell ref="C38:P38"/>
    <mergeCell ref="Q38:W38"/>
    <mergeCell ref="C39:P39"/>
    <mergeCell ref="Q40:W40"/>
    <mergeCell ref="A41:B41"/>
    <mergeCell ref="Q41:W41"/>
    <mergeCell ref="E22:P22"/>
    <mergeCell ref="E23:P23"/>
    <mergeCell ref="C41:P41"/>
    <mergeCell ref="H50:K50"/>
    <mergeCell ref="M50:U50"/>
    <mergeCell ref="A45:B45"/>
    <mergeCell ref="C45:P45"/>
    <mergeCell ref="Q45:W45"/>
    <mergeCell ref="D50:F50"/>
    <mergeCell ref="A46:B46"/>
    <mergeCell ref="C46:P46"/>
    <mergeCell ref="Q46:W46"/>
    <mergeCell ref="A49:C49"/>
    <mergeCell ref="A42:B42"/>
    <mergeCell ref="C42:P42"/>
    <mergeCell ref="Q42:W42"/>
    <mergeCell ref="A39:B39"/>
    <mergeCell ref="Q39:W39"/>
    <mergeCell ref="A40:B40"/>
    <mergeCell ref="C40:P40"/>
    <mergeCell ref="D49:F49"/>
    <mergeCell ref="M49:T49"/>
    <mergeCell ref="A43:B43"/>
    <mergeCell ref="C43:P43"/>
  </mergeCells>
  <hyperlinks>
    <hyperlink ref="E60" location="sub1220300" display="sub1220300"/>
  </hyperlinks>
  <pageMargins left="0.51181102362204722" right="0.51181102362204722" top="0.3543307086614173" bottom="0.3543307086614173" header="0.31496062992125984" footer="0.31496062992125984"/>
  <pageSetup paperSize="9" scale="93" firstPageNumber="0" orientation="portrait" horizontalDpi="300" verticalDpi="300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5"/>
  <sheetViews>
    <sheetView topLeftCell="A4" workbookViewId="0">
      <selection activeCell="K19" sqref="K18:K19"/>
    </sheetView>
  </sheetViews>
  <sheetFormatPr defaultRowHeight="12.75" x14ac:dyDescent="0.2"/>
  <cols>
    <col min="1" max="1" width="12.42578125" customWidth="1"/>
    <col min="2" max="2" width="23.85546875" customWidth="1"/>
    <col min="3" max="3" width="23.7109375" customWidth="1"/>
    <col min="4" max="4" width="16.7109375" customWidth="1"/>
    <col min="5" max="5" width="27.28515625" customWidth="1"/>
    <col min="6" max="6" width="22.28515625" customWidth="1"/>
    <col min="7" max="7" width="16.7109375" customWidth="1"/>
    <col min="8" max="8" width="19.28515625" customWidth="1"/>
    <col min="9" max="9" width="12.5703125" customWidth="1"/>
  </cols>
  <sheetData>
    <row r="1" spans="1:22" x14ac:dyDescent="0.2">
      <c r="A1" s="994" t="s">
        <v>328</v>
      </c>
      <c r="B1" s="1150"/>
      <c r="C1" s="1150"/>
      <c r="D1" s="1150"/>
      <c r="E1" s="1150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54.75" customHeight="1" x14ac:dyDescent="0.2">
      <c r="A2" s="994" t="s">
        <v>2160</v>
      </c>
      <c r="B2" s="1150"/>
      <c r="C2" s="1150"/>
      <c r="D2" s="1150"/>
      <c r="E2" s="1150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">
      <c r="A3" s="994">
        <f>Декларация!G9</f>
        <v>0</v>
      </c>
      <c r="B3" s="1150"/>
      <c r="C3" s="115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x14ac:dyDescent="0.2">
      <c r="A4" s="995">
        <f>Декларация!D5</f>
        <v>0</v>
      </c>
      <c r="B4" s="1070"/>
      <c r="C4" s="1070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</row>
    <row r="5" spans="1:22" x14ac:dyDescent="0.2">
      <c r="A5" s="996">
        <f>Декларация!G7</f>
        <v>0</v>
      </c>
      <c r="B5" s="1070"/>
      <c r="C5" s="1070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8" spans="1:22" ht="109.9" customHeight="1" x14ac:dyDescent="0.2">
      <c r="A8" s="557" t="s">
        <v>473</v>
      </c>
      <c r="B8" s="558" t="s">
        <v>395</v>
      </c>
      <c r="C8" s="558" t="s">
        <v>1855</v>
      </c>
      <c r="D8" s="558" t="s">
        <v>2159</v>
      </c>
      <c r="E8" s="559" t="s">
        <v>2331</v>
      </c>
      <c r="F8" s="718" t="s">
        <v>1856</v>
      </c>
      <c r="G8" s="718" t="s">
        <v>1851</v>
      </c>
      <c r="H8" s="559" t="s">
        <v>2158</v>
      </c>
      <c r="I8" s="560" t="s">
        <v>377</v>
      </c>
    </row>
    <row r="9" spans="1:22" ht="21.75" customHeight="1" x14ac:dyDescent="0.2">
      <c r="A9" s="1151" t="s">
        <v>330</v>
      </c>
      <c r="B9" s="1152"/>
      <c r="C9" s="1152"/>
      <c r="D9" s="1153"/>
      <c r="E9" s="562">
        <f>SUM(E10:E21)</f>
        <v>0</v>
      </c>
      <c r="F9" s="719">
        <f t="shared" ref="F9:H9" si="0">SUM(F10:F21)</f>
        <v>0</v>
      </c>
      <c r="G9" s="719">
        <f t="shared" si="0"/>
        <v>0</v>
      </c>
      <c r="H9" s="562">
        <f t="shared" si="0"/>
        <v>0</v>
      </c>
      <c r="I9" s="556"/>
    </row>
    <row r="10" spans="1:22" x14ac:dyDescent="0.2">
      <c r="A10" s="556"/>
      <c r="B10" s="556"/>
      <c r="C10" s="590"/>
      <c r="D10" s="556"/>
      <c r="E10" s="561"/>
      <c r="F10" s="561"/>
      <c r="G10" s="561"/>
      <c r="H10" s="561">
        <f t="shared" ref="H10:H21" si="1">E10+F10-G10</f>
        <v>0</v>
      </c>
      <c r="I10" s="556"/>
    </row>
    <row r="11" spans="1:22" x14ac:dyDescent="0.2">
      <c r="A11" s="556"/>
      <c r="B11" s="556"/>
      <c r="C11" s="590"/>
      <c r="D11" s="556"/>
      <c r="E11" s="561"/>
      <c r="F11" s="561"/>
      <c r="G11" s="561"/>
      <c r="H11" s="561">
        <f t="shared" si="1"/>
        <v>0</v>
      </c>
      <c r="I11" s="556"/>
    </row>
    <row r="12" spans="1:22" x14ac:dyDescent="0.2">
      <c r="A12" s="556"/>
      <c r="B12" s="556"/>
      <c r="C12" s="590"/>
      <c r="D12" s="556"/>
      <c r="E12" s="561"/>
      <c r="F12" s="561"/>
      <c r="G12" s="561"/>
      <c r="H12" s="561">
        <f t="shared" si="1"/>
        <v>0</v>
      </c>
      <c r="I12" s="556"/>
    </row>
    <row r="13" spans="1:22" x14ac:dyDescent="0.2">
      <c r="A13" s="556"/>
      <c r="B13" s="556"/>
      <c r="C13" s="590"/>
      <c r="D13" s="556"/>
      <c r="E13" s="561"/>
      <c r="F13" s="561"/>
      <c r="G13" s="561"/>
      <c r="H13" s="561">
        <f t="shared" si="1"/>
        <v>0</v>
      </c>
      <c r="I13" s="556"/>
    </row>
    <row r="14" spans="1:22" x14ac:dyDescent="0.2">
      <c r="A14" s="556"/>
      <c r="B14" s="556"/>
      <c r="C14" s="590"/>
      <c r="D14" s="556"/>
      <c r="E14" s="561"/>
      <c r="F14" s="561"/>
      <c r="G14" s="561"/>
      <c r="H14" s="561">
        <f t="shared" si="1"/>
        <v>0</v>
      </c>
      <c r="I14" s="556"/>
    </row>
    <row r="15" spans="1:22" x14ac:dyDescent="0.2">
      <c r="A15" s="556"/>
      <c r="B15" s="556"/>
      <c r="C15" s="590"/>
      <c r="D15" s="556"/>
      <c r="E15" s="561"/>
      <c r="F15" s="561"/>
      <c r="G15" s="561"/>
      <c r="H15" s="561">
        <f t="shared" si="1"/>
        <v>0</v>
      </c>
      <c r="I15" s="556"/>
    </row>
    <row r="16" spans="1:22" x14ac:dyDescent="0.2">
      <c r="A16" s="556"/>
      <c r="B16" s="556"/>
      <c r="C16" s="590"/>
      <c r="D16" s="556"/>
      <c r="E16" s="561"/>
      <c r="F16" s="561"/>
      <c r="G16" s="561"/>
      <c r="H16" s="561">
        <f t="shared" si="1"/>
        <v>0</v>
      </c>
      <c r="I16" s="556"/>
    </row>
    <row r="17" spans="1:9" x14ac:dyDescent="0.2">
      <c r="A17" s="556"/>
      <c r="B17" s="556"/>
      <c r="C17" s="590"/>
      <c r="D17" s="556"/>
      <c r="E17" s="561"/>
      <c r="F17" s="561"/>
      <c r="G17" s="561"/>
      <c r="H17" s="561">
        <f t="shared" si="1"/>
        <v>0</v>
      </c>
      <c r="I17" s="556"/>
    </row>
    <row r="18" spans="1:9" x14ac:dyDescent="0.2">
      <c r="A18" s="556"/>
      <c r="B18" s="556"/>
      <c r="C18" s="590"/>
      <c r="D18" s="556"/>
      <c r="E18" s="561"/>
      <c r="F18" s="561"/>
      <c r="G18" s="561"/>
      <c r="H18" s="561">
        <f t="shared" si="1"/>
        <v>0</v>
      </c>
      <c r="I18" s="556"/>
    </row>
    <row r="19" spans="1:9" x14ac:dyDescent="0.2">
      <c r="A19" s="556"/>
      <c r="B19" s="556"/>
      <c r="C19" s="590"/>
      <c r="D19" s="556"/>
      <c r="E19" s="561"/>
      <c r="F19" s="561"/>
      <c r="G19" s="561"/>
      <c r="H19" s="561">
        <f t="shared" si="1"/>
        <v>0</v>
      </c>
      <c r="I19" s="556"/>
    </row>
    <row r="20" spans="1:9" x14ac:dyDescent="0.2">
      <c r="A20" s="556"/>
      <c r="B20" s="556"/>
      <c r="C20" s="590"/>
      <c r="D20" s="556"/>
      <c r="E20" s="561"/>
      <c r="F20" s="561"/>
      <c r="G20" s="561"/>
      <c r="H20" s="561">
        <f t="shared" si="1"/>
        <v>0</v>
      </c>
      <c r="I20" s="556"/>
    </row>
    <row r="21" spans="1:9" x14ac:dyDescent="0.2">
      <c r="A21" s="556"/>
      <c r="B21" s="556"/>
      <c r="C21" s="590"/>
      <c r="D21" s="556"/>
      <c r="E21" s="561"/>
      <c r="F21" s="561"/>
      <c r="G21" s="561"/>
      <c r="H21" s="561">
        <f t="shared" si="1"/>
        <v>0</v>
      </c>
      <c r="I21" s="556"/>
    </row>
    <row r="24" spans="1:9" x14ac:dyDescent="0.2">
      <c r="A24" s="420" t="s">
        <v>180</v>
      </c>
      <c r="B24" s="420"/>
      <c r="C24" s="426"/>
      <c r="D24" s="419"/>
      <c r="E24" s="426"/>
      <c r="F24" s="420"/>
      <c r="G24" s="426"/>
      <c r="H24" s="426"/>
    </row>
    <row r="25" spans="1:9" x14ac:dyDescent="0.2">
      <c r="A25" s="421"/>
      <c r="C25" s="422" t="s">
        <v>181</v>
      </c>
      <c r="D25" s="423"/>
      <c r="E25" s="423" t="s">
        <v>182</v>
      </c>
      <c r="F25" s="421"/>
      <c r="G25" s="1149" t="s">
        <v>183</v>
      </c>
      <c r="H25" s="1149"/>
    </row>
  </sheetData>
  <mergeCells count="7">
    <mergeCell ref="G25:H25"/>
    <mergeCell ref="A1:E1"/>
    <mergeCell ref="A2:E2"/>
    <mergeCell ref="A3:C3"/>
    <mergeCell ref="A4:C4"/>
    <mergeCell ref="A5:C5"/>
    <mergeCell ref="A9:D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7:U145"/>
  <sheetViews>
    <sheetView topLeftCell="A12" zoomScale="88" zoomScaleNormal="88" workbookViewId="0">
      <selection activeCell="S28" sqref="S28"/>
    </sheetView>
  </sheetViews>
  <sheetFormatPr defaultColWidth="8.85546875" defaultRowHeight="12" x14ac:dyDescent="0.2"/>
  <cols>
    <col min="1" max="2" width="3.140625" style="5" customWidth="1"/>
    <col min="3" max="3" width="7.5703125" style="5" customWidth="1"/>
    <col min="4" max="4" width="2.7109375" style="5" customWidth="1"/>
    <col min="5" max="5" width="9" style="5" customWidth="1"/>
    <col min="6" max="6" width="6" style="5" customWidth="1"/>
    <col min="7" max="7" width="2.85546875" style="5" customWidth="1"/>
    <col min="8" max="8" width="2.7109375" style="5" customWidth="1"/>
    <col min="9" max="9" width="2.5703125" style="5" customWidth="1"/>
    <col min="10" max="12" width="2.7109375" style="5" customWidth="1"/>
    <col min="13" max="13" width="26.5703125" style="5" customWidth="1"/>
    <col min="14" max="14" width="3.42578125" style="5" customWidth="1"/>
    <col min="15" max="15" width="3.140625" style="5" customWidth="1"/>
    <col min="16" max="16" width="11.28515625" style="5" customWidth="1"/>
    <col min="17" max="17" width="2.42578125" style="5" customWidth="1"/>
    <col min="18" max="18" width="2.5703125" style="5" customWidth="1"/>
    <col min="19" max="19" width="19.7109375" style="5" customWidth="1"/>
    <col min="20" max="20" width="14.140625" style="5" customWidth="1"/>
    <col min="21" max="16384" width="8.85546875" style="5"/>
  </cols>
  <sheetData>
    <row r="7" spans="1:20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</row>
    <row r="8" spans="1:20" ht="18.600000000000001" customHeight="1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</row>
    <row r="9" spans="1:20" ht="31.5" customHeight="1" x14ac:dyDescent="0.2">
      <c r="A9" s="1154" t="s">
        <v>2171</v>
      </c>
      <c r="B9" s="1154"/>
      <c r="C9" s="1154"/>
      <c r="D9" s="1154"/>
      <c r="E9" s="1154"/>
      <c r="F9" s="1154"/>
      <c r="G9" s="1154"/>
      <c r="H9" s="1154"/>
      <c r="I9" s="1154"/>
      <c r="J9" s="1154"/>
      <c r="K9" s="1154"/>
      <c r="L9" s="1154"/>
      <c r="M9" s="1154"/>
      <c r="N9" s="1154"/>
      <c r="O9" s="1154"/>
      <c r="P9" s="1154"/>
      <c r="Q9" s="1154"/>
      <c r="R9" s="1154"/>
      <c r="S9" s="1154"/>
      <c r="T9" s="1154"/>
    </row>
    <row r="10" spans="1:20" ht="31.5" customHeight="1" x14ac:dyDescent="0.2">
      <c r="A10" s="1154" t="s">
        <v>2170</v>
      </c>
      <c r="B10" s="1154"/>
      <c r="C10" s="1154"/>
      <c r="D10" s="1154"/>
      <c r="E10" s="1154"/>
      <c r="F10" s="1154"/>
      <c r="G10" s="1154"/>
      <c r="H10" s="1154"/>
      <c r="I10" s="1154"/>
      <c r="J10" s="1154"/>
      <c r="K10" s="1154"/>
      <c r="L10" s="1154"/>
      <c r="M10" s="1154"/>
      <c r="N10" s="1154"/>
      <c r="O10" s="1154"/>
      <c r="P10" s="1154"/>
      <c r="Q10" s="1154"/>
      <c r="R10" s="1154"/>
      <c r="S10" s="1154"/>
      <c r="T10" s="1154"/>
    </row>
    <row r="11" spans="1:20" ht="18.75" customHeight="1" x14ac:dyDescent="0.2">
      <c r="A11" s="1154">
        <f>Декларация!G9</f>
        <v>0</v>
      </c>
      <c r="B11" s="1154"/>
      <c r="C11" s="1154"/>
      <c r="D11" s="1154"/>
      <c r="E11" s="1154"/>
      <c r="F11" s="1154"/>
      <c r="G11" s="1154"/>
      <c r="H11" s="1154"/>
      <c r="I11" s="1154"/>
      <c r="J11" s="1154"/>
      <c r="K11" s="1154"/>
      <c r="L11" s="1154"/>
      <c r="M11" s="1154"/>
      <c r="N11" s="1154"/>
      <c r="O11" s="1154"/>
      <c r="P11" s="1154"/>
      <c r="Q11" s="1154"/>
      <c r="R11" s="1154"/>
      <c r="S11" s="1154"/>
      <c r="T11" s="182"/>
    </row>
    <row r="12" spans="1:20" ht="15" customHeight="1" x14ac:dyDescent="0.2">
      <c r="A12" s="995">
        <f>Декларация!D5</f>
        <v>0</v>
      </c>
      <c r="B12" s="995"/>
      <c r="C12" s="995"/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  <c r="O12" s="995"/>
      <c r="P12" s="995"/>
      <c r="Q12" s="995"/>
      <c r="R12" s="995"/>
      <c r="S12" s="995"/>
    </row>
    <row r="13" spans="1:20" ht="15" customHeight="1" thickBot="1" x14ac:dyDescent="0.25">
      <c r="A13" s="996">
        <f>Декларация!G7</f>
        <v>0</v>
      </c>
      <c r="B13" s="996"/>
      <c r="C13" s="996"/>
      <c r="D13" s="996"/>
      <c r="E13" s="996"/>
      <c r="F13" s="996"/>
      <c r="G13" s="996"/>
      <c r="H13" s="996"/>
      <c r="I13" s="996"/>
      <c r="J13" s="996"/>
      <c r="K13" s="996"/>
      <c r="L13" s="996"/>
      <c r="M13" s="996"/>
      <c r="N13" s="996"/>
      <c r="O13" s="996"/>
      <c r="P13" s="996"/>
      <c r="Q13" s="996"/>
      <c r="R13" s="996"/>
      <c r="S13" s="996"/>
    </row>
    <row r="14" spans="1:20" ht="26.25" customHeight="1" thickBot="1" x14ac:dyDescent="0.25">
      <c r="A14" s="1155" t="s">
        <v>233</v>
      </c>
      <c r="B14" s="1156"/>
      <c r="C14" s="1157" t="s">
        <v>402</v>
      </c>
      <c r="D14" s="1157"/>
      <c r="E14" s="1157"/>
      <c r="F14" s="1157"/>
      <c r="G14" s="1157"/>
      <c r="H14" s="1157"/>
      <c r="I14" s="1157"/>
      <c r="J14" s="1157"/>
      <c r="K14" s="1157"/>
      <c r="L14" s="410"/>
      <c r="M14" s="410" t="s">
        <v>395</v>
      </c>
      <c r="N14" s="1158" t="s">
        <v>345</v>
      </c>
      <c r="O14" s="1158"/>
      <c r="P14" s="1158"/>
      <c r="Q14" s="1158"/>
      <c r="R14" s="1158"/>
      <c r="S14" s="411" t="s">
        <v>329</v>
      </c>
      <c r="T14" s="412" t="s">
        <v>383</v>
      </c>
    </row>
    <row r="15" spans="1:20" ht="8.25" customHeight="1" thickBot="1" x14ac:dyDescent="0.25">
      <c r="A15" s="986"/>
      <c r="B15" s="986"/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7"/>
    </row>
    <row r="16" spans="1:20" s="150" customFormat="1" ht="28.9" customHeight="1" thickBot="1" x14ac:dyDescent="0.25">
      <c r="A16" s="987"/>
      <c r="B16" s="987"/>
      <c r="C16" s="1115" t="s">
        <v>330</v>
      </c>
      <c r="D16" s="1115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1115"/>
      <c r="P16" s="1115"/>
      <c r="Q16" s="1115"/>
      <c r="R16" s="1115"/>
      <c r="S16" s="183">
        <f>SUM(S17:S24)+S26</f>
        <v>0</v>
      </c>
      <c r="T16" s="184"/>
    </row>
    <row r="17" spans="1:20" x14ac:dyDescent="0.2">
      <c r="A17" s="1117">
        <v>1</v>
      </c>
      <c r="B17" s="1117"/>
      <c r="C17" s="1119"/>
      <c r="D17" s="1119"/>
      <c r="E17" s="1119"/>
      <c r="F17" s="1119"/>
      <c r="G17" s="1119"/>
      <c r="H17" s="1119"/>
      <c r="I17" s="1119"/>
      <c r="J17" s="1119"/>
      <c r="K17" s="1119"/>
      <c r="L17" s="622"/>
      <c r="M17" s="159"/>
      <c r="N17" s="1120"/>
      <c r="O17" s="1120"/>
      <c r="P17" s="1120"/>
      <c r="Q17" s="1120"/>
      <c r="R17" s="1120"/>
      <c r="S17" s="160"/>
      <c r="T17" s="102"/>
    </row>
    <row r="18" spans="1:20" x14ac:dyDescent="0.2">
      <c r="A18" s="1117">
        <v>2</v>
      </c>
      <c r="B18" s="1117"/>
      <c r="C18" s="1119"/>
      <c r="D18" s="1119"/>
      <c r="E18" s="1119"/>
      <c r="F18" s="1119"/>
      <c r="G18" s="1119"/>
      <c r="H18" s="1119"/>
      <c r="I18" s="1119"/>
      <c r="J18" s="1119"/>
      <c r="K18" s="1119"/>
      <c r="L18" s="622"/>
      <c r="M18" s="159"/>
      <c r="N18" s="1120"/>
      <c r="O18" s="1120"/>
      <c r="P18" s="1120"/>
      <c r="Q18" s="1120"/>
      <c r="R18" s="1120"/>
      <c r="S18" s="160"/>
      <c r="T18" s="102"/>
    </row>
    <row r="19" spans="1:20" x14ac:dyDescent="0.2">
      <c r="A19" s="1117">
        <v>3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622"/>
      <c r="M19" s="159"/>
      <c r="N19" s="1120"/>
      <c r="O19" s="1120"/>
      <c r="P19" s="1120"/>
      <c r="Q19" s="1120"/>
      <c r="R19" s="1120"/>
      <c r="S19" s="160"/>
      <c r="T19" s="102"/>
    </row>
    <row r="20" spans="1:20" x14ac:dyDescent="0.2">
      <c r="A20" s="1117">
        <v>4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622"/>
      <c r="M20" s="159"/>
      <c r="N20" s="1120"/>
      <c r="O20" s="1120"/>
      <c r="P20" s="1120"/>
      <c r="Q20" s="1120"/>
      <c r="R20" s="1120"/>
      <c r="S20" s="160"/>
      <c r="T20" s="102"/>
    </row>
    <row r="21" spans="1:20" x14ac:dyDescent="0.2">
      <c r="A21" s="1117">
        <v>5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622"/>
      <c r="M21" s="159"/>
      <c r="N21" s="1120"/>
      <c r="O21" s="1120"/>
      <c r="P21" s="1120"/>
      <c r="Q21" s="1120"/>
      <c r="R21" s="1120"/>
      <c r="S21" s="160"/>
      <c r="T21" s="102"/>
    </row>
    <row r="22" spans="1:20" x14ac:dyDescent="0.2">
      <c r="A22" s="1117">
        <v>6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622"/>
      <c r="M22" s="159"/>
      <c r="N22" s="1120"/>
      <c r="O22" s="1120"/>
      <c r="P22" s="1120"/>
      <c r="Q22" s="1120"/>
      <c r="R22" s="1120"/>
      <c r="S22" s="160"/>
      <c r="T22" s="102"/>
    </row>
    <row r="23" spans="1:20" x14ac:dyDescent="0.2">
      <c r="A23" s="1117">
        <v>7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622"/>
      <c r="M23" s="159"/>
      <c r="N23" s="1120"/>
      <c r="O23" s="1120"/>
      <c r="P23" s="1120"/>
      <c r="Q23" s="1120"/>
      <c r="R23" s="1120"/>
      <c r="S23" s="160"/>
      <c r="T23" s="102"/>
    </row>
    <row r="24" spans="1:20" x14ac:dyDescent="0.2">
      <c r="A24" s="1117">
        <v>8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622"/>
      <c r="M24" s="159"/>
      <c r="N24" s="1120"/>
      <c r="O24" s="1120"/>
      <c r="P24" s="1120"/>
      <c r="Q24" s="1120"/>
      <c r="R24" s="1120"/>
      <c r="S24" s="160"/>
      <c r="T24" s="102"/>
    </row>
    <row r="25" spans="1:20" ht="6" customHeight="1" x14ac:dyDescent="0.2">
      <c r="A25" s="1099"/>
      <c r="B25" s="1099"/>
      <c r="C25" s="1099"/>
      <c r="D25" s="1099"/>
      <c r="E25" s="1099"/>
      <c r="F25" s="1099"/>
      <c r="G25" s="1099"/>
      <c r="H25" s="1099"/>
      <c r="I25" s="1099"/>
      <c r="J25" s="1099"/>
      <c r="K25" s="1099"/>
      <c r="L25" s="1099"/>
      <c r="M25" s="1099"/>
      <c r="N25" s="1099"/>
      <c r="O25" s="1099"/>
      <c r="P25" s="1099"/>
      <c r="Q25" s="1099"/>
      <c r="R25" s="1099"/>
      <c r="S25" s="1099"/>
      <c r="T25" s="102"/>
    </row>
    <row r="26" spans="1:20" x14ac:dyDescent="0.2">
      <c r="A26" s="1117"/>
      <c r="B26" s="1117"/>
      <c r="C26" s="1118" t="s">
        <v>2169</v>
      </c>
      <c r="D26" s="1118"/>
      <c r="E26" s="1118"/>
      <c r="F26" s="1118"/>
      <c r="G26" s="1118"/>
      <c r="H26" s="1118"/>
      <c r="I26" s="1118"/>
      <c r="J26" s="1118"/>
      <c r="K26" s="1118"/>
      <c r="L26" s="1118"/>
      <c r="M26" s="1118"/>
      <c r="N26" s="1118"/>
      <c r="O26" s="1118"/>
      <c r="P26" s="1118"/>
      <c r="Q26" s="1118"/>
      <c r="R26" s="1118"/>
      <c r="S26" s="160">
        <f>SUM(S28:S39)</f>
        <v>0</v>
      </c>
      <c r="T26" s="102"/>
    </row>
    <row r="27" spans="1:20" ht="8.25" customHeight="1" x14ac:dyDescent="0.2">
      <c r="A27" s="1099"/>
      <c r="B27" s="1100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1"/>
    </row>
    <row r="28" spans="1:20" x14ac:dyDescent="0.2">
      <c r="A28" s="1117">
        <v>9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622"/>
      <c r="M28" s="159"/>
      <c r="N28" s="1120"/>
      <c r="O28" s="1120"/>
      <c r="P28" s="1120"/>
      <c r="Q28" s="1120"/>
      <c r="R28" s="1120"/>
      <c r="S28" s="160"/>
      <c r="T28" s="102"/>
    </row>
    <row r="29" spans="1:20" x14ac:dyDescent="0.2">
      <c r="A29" s="1117">
        <v>10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622"/>
      <c r="M29" s="159"/>
      <c r="N29" s="1120"/>
      <c r="O29" s="1120"/>
      <c r="P29" s="1120"/>
      <c r="Q29" s="1120"/>
      <c r="R29" s="1120"/>
      <c r="S29" s="160"/>
      <c r="T29" s="102"/>
    </row>
    <row r="30" spans="1:20" x14ac:dyDescent="0.2">
      <c r="A30" s="1117">
        <v>11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622"/>
      <c r="M30" s="159"/>
      <c r="N30" s="1120"/>
      <c r="O30" s="1120"/>
      <c r="P30" s="1120"/>
      <c r="Q30" s="1120"/>
      <c r="R30" s="1120"/>
      <c r="S30" s="160"/>
      <c r="T30" s="102"/>
    </row>
    <row r="31" spans="1:20" x14ac:dyDescent="0.2">
      <c r="A31" s="1117">
        <v>12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622"/>
      <c r="M31" s="159"/>
      <c r="N31" s="1120"/>
      <c r="O31" s="1120"/>
      <c r="P31" s="1120"/>
      <c r="Q31" s="1120"/>
      <c r="R31" s="1120"/>
      <c r="S31" s="160"/>
      <c r="T31" s="102"/>
    </row>
    <row r="32" spans="1:20" x14ac:dyDescent="0.2">
      <c r="A32" s="1117">
        <v>13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622"/>
      <c r="M32" s="159"/>
      <c r="N32" s="1120"/>
      <c r="O32" s="1120"/>
      <c r="P32" s="1120"/>
      <c r="Q32" s="1120"/>
      <c r="R32" s="1120"/>
      <c r="S32" s="160"/>
      <c r="T32" s="102"/>
    </row>
    <row r="33" spans="1:20" x14ac:dyDescent="0.2">
      <c r="A33" s="1117">
        <v>14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622"/>
      <c r="M33" s="159"/>
      <c r="N33" s="1120"/>
      <c r="O33" s="1120"/>
      <c r="P33" s="1120"/>
      <c r="Q33" s="1120"/>
      <c r="R33" s="1120"/>
      <c r="S33" s="160"/>
      <c r="T33" s="102"/>
    </row>
    <row r="34" spans="1:20" x14ac:dyDescent="0.2">
      <c r="A34" s="1117">
        <v>15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622"/>
      <c r="M34" s="159"/>
      <c r="N34" s="1120"/>
      <c r="O34" s="1120"/>
      <c r="P34" s="1120"/>
      <c r="Q34" s="1120"/>
      <c r="R34" s="1120"/>
      <c r="S34" s="160"/>
      <c r="T34" s="102"/>
    </row>
    <row r="35" spans="1:20" x14ac:dyDescent="0.2">
      <c r="A35" s="1117">
        <v>16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622"/>
      <c r="M35" s="159"/>
      <c r="N35" s="1120"/>
      <c r="O35" s="1120"/>
      <c r="P35" s="1120"/>
      <c r="Q35" s="1120"/>
      <c r="R35" s="1120"/>
      <c r="S35" s="160"/>
      <c r="T35" s="102"/>
    </row>
    <row r="36" spans="1:20" x14ac:dyDescent="0.2">
      <c r="A36" s="1117">
        <v>17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622"/>
      <c r="M36" s="159"/>
      <c r="N36" s="1120"/>
      <c r="O36" s="1120"/>
      <c r="P36" s="1120"/>
      <c r="Q36" s="1120"/>
      <c r="R36" s="1120"/>
      <c r="S36" s="160"/>
      <c r="T36" s="102"/>
    </row>
    <row r="37" spans="1:20" x14ac:dyDescent="0.2">
      <c r="A37" s="1117">
        <v>18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622"/>
      <c r="M37" s="159"/>
      <c r="N37" s="1120"/>
      <c r="O37" s="1120"/>
      <c r="P37" s="1120"/>
      <c r="Q37" s="1120"/>
      <c r="R37" s="1120"/>
      <c r="S37" s="160"/>
      <c r="T37" s="102"/>
    </row>
    <row r="38" spans="1:20" x14ac:dyDescent="0.2">
      <c r="A38" s="1117">
        <v>19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622"/>
      <c r="M38" s="159"/>
      <c r="N38" s="1120"/>
      <c r="O38" s="1120"/>
      <c r="P38" s="1120"/>
      <c r="Q38" s="1120"/>
      <c r="R38" s="1120"/>
      <c r="S38" s="160"/>
      <c r="T38" s="102"/>
    </row>
    <row r="39" spans="1:20" x14ac:dyDescent="0.2">
      <c r="A39" s="1117">
        <v>20</v>
      </c>
      <c r="B39" s="1117"/>
      <c r="C39" s="1119"/>
      <c r="D39" s="1119"/>
      <c r="E39" s="1119"/>
      <c r="F39" s="1119"/>
      <c r="G39" s="1119"/>
      <c r="H39" s="1119"/>
      <c r="I39" s="1119"/>
      <c r="J39" s="1119"/>
      <c r="K39" s="1119"/>
      <c r="L39" s="622"/>
      <c r="M39" s="159"/>
      <c r="N39" s="1120"/>
      <c r="O39" s="1120"/>
      <c r="P39" s="1120"/>
      <c r="Q39" s="1120"/>
      <c r="R39" s="1120"/>
      <c r="S39" s="160"/>
      <c r="T39" s="102"/>
    </row>
    <row r="40" spans="1:20" ht="11.45" hidden="1" customHeight="1" x14ac:dyDescent="0.2">
      <c r="A40" s="1117">
        <v>21</v>
      </c>
      <c r="B40" s="1117"/>
      <c r="C40" s="1118"/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118"/>
      <c r="S40" s="160"/>
    </row>
    <row r="41" spans="1:20" ht="11.45" hidden="1" customHeight="1" x14ac:dyDescent="0.2">
      <c r="A41" s="1117">
        <v>22</v>
      </c>
      <c r="B41" s="1117"/>
      <c r="C41" s="1118"/>
      <c r="D41" s="1118"/>
      <c r="E41" s="1118"/>
      <c r="F41" s="1118"/>
      <c r="G41" s="1118"/>
      <c r="H41" s="1118"/>
      <c r="I41" s="1118"/>
      <c r="J41" s="1118"/>
      <c r="K41" s="1118"/>
      <c r="L41" s="1118"/>
      <c r="M41" s="1118"/>
      <c r="N41" s="1118"/>
      <c r="O41" s="1118"/>
      <c r="P41" s="1118"/>
      <c r="Q41" s="1118"/>
      <c r="R41" s="1118"/>
      <c r="S41" s="160"/>
    </row>
    <row r="42" spans="1:20" ht="11.45" hidden="1" customHeight="1" x14ac:dyDescent="0.2">
      <c r="A42" s="1117">
        <v>23</v>
      </c>
      <c r="B42" s="1117"/>
      <c r="C42" s="1118"/>
      <c r="D42" s="1118"/>
      <c r="E42" s="1118"/>
      <c r="F42" s="1118"/>
      <c r="G42" s="1118"/>
      <c r="H42" s="1118"/>
      <c r="I42" s="1118"/>
      <c r="J42" s="1118"/>
      <c r="K42" s="1118"/>
      <c r="L42" s="1118"/>
      <c r="M42" s="1118"/>
      <c r="N42" s="1118"/>
      <c r="O42" s="1118"/>
      <c r="P42" s="1118"/>
      <c r="Q42" s="1118"/>
      <c r="R42" s="1118"/>
      <c r="S42" s="160"/>
    </row>
    <row r="43" spans="1:20" ht="11.45" hidden="1" customHeight="1" x14ac:dyDescent="0.2">
      <c r="A43" s="1117">
        <v>24</v>
      </c>
      <c r="B43" s="1117"/>
      <c r="C43" s="1118"/>
      <c r="D43" s="1118"/>
      <c r="E43" s="1118"/>
      <c r="F43" s="1118"/>
      <c r="G43" s="1118"/>
      <c r="H43" s="1118"/>
      <c r="I43" s="1118"/>
      <c r="J43" s="1118"/>
      <c r="K43" s="1118"/>
      <c r="L43" s="1118"/>
      <c r="M43" s="1118"/>
      <c r="N43" s="1118"/>
      <c r="O43" s="1118"/>
      <c r="P43" s="1118"/>
      <c r="Q43" s="1118"/>
      <c r="R43" s="1118"/>
      <c r="S43" s="160"/>
    </row>
    <row r="44" spans="1:20" ht="11.45" hidden="1" customHeight="1" x14ac:dyDescent="0.2">
      <c r="A44" s="1117">
        <v>25</v>
      </c>
      <c r="B44" s="1117"/>
      <c r="C44" s="1118"/>
      <c r="D44" s="1118"/>
      <c r="E44" s="1118"/>
      <c r="F44" s="1118"/>
      <c r="G44" s="1118"/>
      <c r="H44" s="1118"/>
      <c r="I44" s="1118"/>
      <c r="J44" s="1118"/>
      <c r="K44" s="1118"/>
      <c r="L44" s="1118"/>
      <c r="M44" s="1118"/>
      <c r="N44" s="1118"/>
      <c r="O44" s="1118"/>
      <c r="P44" s="1118"/>
      <c r="Q44" s="1118"/>
      <c r="R44" s="1118"/>
      <c r="S44" s="160"/>
    </row>
    <row r="45" spans="1:20" ht="11.45" hidden="1" customHeight="1" x14ac:dyDescent="0.2">
      <c r="A45" s="1117">
        <v>26</v>
      </c>
      <c r="B45" s="1117"/>
      <c r="C45" s="1118"/>
      <c r="D45" s="1118"/>
      <c r="E45" s="1118"/>
      <c r="F45" s="1118"/>
      <c r="G45" s="1118"/>
      <c r="H45" s="1118"/>
      <c r="I45" s="1118"/>
      <c r="J45" s="1118"/>
      <c r="K45" s="1118"/>
      <c r="L45" s="1118"/>
      <c r="M45" s="1118"/>
      <c r="N45" s="1118"/>
      <c r="O45" s="1118"/>
      <c r="P45" s="1118"/>
      <c r="Q45" s="1118"/>
      <c r="R45" s="1118"/>
      <c r="S45" s="160"/>
    </row>
    <row r="46" spans="1:20" ht="11.45" hidden="1" customHeight="1" x14ac:dyDescent="0.2">
      <c r="A46" s="1117">
        <v>27</v>
      </c>
      <c r="B46" s="1117"/>
      <c r="C46" s="1118"/>
      <c r="D46" s="1118"/>
      <c r="E46" s="1118"/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1118"/>
      <c r="Q46" s="1118"/>
      <c r="R46" s="1118"/>
      <c r="S46" s="160"/>
    </row>
    <row r="47" spans="1:20" ht="11.45" hidden="1" customHeight="1" x14ac:dyDescent="0.2">
      <c r="A47" s="1117">
        <v>28</v>
      </c>
      <c r="B47" s="1117"/>
      <c r="C47" s="1118"/>
      <c r="D47" s="1118"/>
      <c r="E47" s="1118"/>
      <c r="F47" s="1118"/>
      <c r="G47" s="1118"/>
      <c r="H47" s="1118"/>
      <c r="I47" s="1118"/>
      <c r="J47" s="1118"/>
      <c r="K47" s="1118"/>
      <c r="L47" s="1118"/>
      <c r="M47" s="1118"/>
      <c r="N47" s="1118"/>
      <c r="O47" s="1118"/>
      <c r="P47" s="1118"/>
      <c r="Q47" s="1118"/>
      <c r="R47" s="1118"/>
      <c r="S47" s="160"/>
    </row>
    <row r="48" spans="1:20" ht="11.45" hidden="1" customHeight="1" x14ac:dyDescent="0.2">
      <c r="A48" s="1117">
        <v>29</v>
      </c>
      <c r="B48" s="1117"/>
      <c r="C48" s="1118"/>
      <c r="D48" s="1118"/>
      <c r="E48" s="1118"/>
      <c r="F48" s="1118"/>
      <c r="G48" s="1118"/>
      <c r="H48" s="1118"/>
      <c r="I48" s="1118"/>
      <c r="J48" s="1118"/>
      <c r="K48" s="1118"/>
      <c r="L48" s="1118"/>
      <c r="M48" s="1118"/>
      <c r="N48" s="1118"/>
      <c r="O48" s="1118"/>
      <c r="P48" s="1118"/>
      <c r="Q48" s="1118"/>
      <c r="R48" s="1118"/>
      <c r="S48" s="160"/>
    </row>
    <row r="49" spans="1:19" ht="11.45" hidden="1" customHeight="1" x14ac:dyDescent="0.2">
      <c r="A49" s="1117">
        <v>30</v>
      </c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8"/>
      <c r="O49" s="1118"/>
      <c r="P49" s="1118"/>
      <c r="Q49" s="1118"/>
      <c r="R49" s="1118"/>
      <c r="S49" s="160"/>
    </row>
    <row r="50" spans="1:19" ht="11.45" hidden="1" customHeight="1" x14ac:dyDescent="0.2">
      <c r="A50" s="1117">
        <v>31</v>
      </c>
      <c r="B50" s="1117"/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8"/>
      <c r="O50" s="1118"/>
      <c r="P50" s="1118"/>
      <c r="Q50" s="1118"/>
      <c r="R50" s="1118"/>
      <c r="S50" s="160"/>
    </row>
    <row r="51" spans="1:19" ht="11.45" hidden="1" customHeight="1" x14ac:dyDescent="0.2">
      <c r="A51" s="1117">
        <v>32</v>
      </c>
      <c r="B51" s="1117"/>
      <c r="C51" s="1118"/>
      <c r="D51" s="1118"/>
      <c r="E51" s="1118"/>
      <c r="F51" s="1118"/>
      <c r="G51" s="1118"/>
      <c r="H51" s="1118"/>
      <c r="I51" s="1118"/>
      <c r="J51" s="1118"/>
      <c r="K51" s="1118"/>
      <c r="L51" s="1118"/>
      <c r="M51" s="1118"/>
      <c r="N51" s="1118"/>
      <c r="O51" s="1118"/>
      <c r="P51" s="1118"/>
      <c r="Q51" s="1118"/>
      <c r="R51" s="1118"/>
      <c r="S51" s="160"/>
    </row>
    <row r="52" spans="1:19" ht="11.45" hidden="1" customHeight="1" x14ac:dyDescent="0.2">
      <c r="A52" s="1117">
        <v>33</v>
      </c>
      <c r="B52" s="1117"/>
      <c r="C52" s="1118"/>
      <c r="D52" s="1118"/>
      <c r="E52" s="1118"/>
      <c r="F52" s="1118"/>
      <c r="G52" s="1118"/>
      <c r="H52" s="1118"/>
      <c r="I52" s="1118"/>
      <c r="J52" s="1118"/>
      <c r="K52" s="1118"/>
      <c r="L52" s="1118"/>
      <c r="M52" s="1118"/>
      <c r="N52" s="1118"/>
      <c r="O52" s="1118"/>
      <c r="P52" s="1118"/>
      <c r="Q52" s="1118"/>
      <c r="R52" s="1118"/>
      <c r="S52" s="160"/>
    </row>
    <row r="53" spans="1:19" ht="11.45" hidden="1" customHeight="1" x14ac:dyDescent="0.2">
      <c r="A53" s="1117">
        <v>34</v>
      </c>
      <c r="B53" s="1117"/>
      <c r="C53" s="1118"/>
      <c r="D53" s="1118"/>
      <c r="E53" s="1118"/>
      <c r="F53" s="1118"/>
      <c r="G53" s="1118"/>
      <c r="H53" s="1118"/>
      <c r="I53" s="1118"/>
      <c r="J53" s="1118"/>
      <c r="K53" s="1118"/>
      <c r="L53" s="1118"/>
      <c r="M53" s="1118"/>
      <c r="N53" s="1118"/>
      <c r="O53" s="1118"/>
      <c r="P53" s="1118"/>
      <c r="Q53" s="1118"/>
      <c r="R53" s="1118"/>
      <c r="S53" s="160"/>
    </row>
    <row r="54" spans="1:19" ht="11.45" hidden="1" customHeight="1" x14ac:dyDescent="0.2">
      <c r="A54" s="1117">
        <v>35</v>
      </c>
      <c r="B54" s="1117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8"/>
      <c r="N54" s="1118"/>
      <c r="O54" s="1118"/>
      <c r="P54" s="1118"/>
      <c r="Q54" s="1118"/>
      <c r="R54" s="1118"/>
      <c r="S54" s="160"/>
    </row>
    <row r="55" spans="1:19" ht="11.45" hidden="1" customHeight="1" x14ac:dyDescent="0.2">
      <c r="A55" s="1117">
        <v>36</v>
      </c>
      <c r="B55" s="1117"/>
      <c r="C55" s="1118"/>
      <c r="D55" s="1118"/>
      <c r="E55" s="1118"/>
      <c r="F55" s="1118"/>
      <c r="G55" s="1118"/>
      <c r="H55" s="1118"/>
      <c r="I55" s="1118"/>
      <c r="J55" s="1118"/>
      <c r="K55" s="1118"/>
      <c r="L55" s="1118"/>
      <c r="M55" s="1118"/>
      <c r="N55" s="1118"/>
      <c r="O55" s="1118"/>
      <c r="P55" s="1118"/>
      <c r="Q55" s="1118"/>
      <c r="R55" s="1118"/>
      <c r="S55" s="160"/>
    </row>
    <row r="56" spans="1:19" ht="11.45" hidden="1" customHeight="1" x14ac:dyDescent="0.2">
      <c r="A56" s="1117">
        <v>37</v>
      </c>
      <c r="B56" s="1117"/>
      <c r="C56" s="1118"/>
      <c r="D56" s="1118"/>
      <c r="E56" s="1118"/>
      <c r="F56" s="1118"/>
      <c r="G56" s="1118"/>
      <c r="H56" s="1118"/>
      <c r="I56" s="1118"/>
      <c r="J56" s="1118"/>
      <c r="K56" s="1118"/>
      <c r="L56" s="1118"/>
      <c r="M56" s="1118"/>
      <c r="N56" s="1118"/>
      <c r="O56" s="1118"/>
      <c r="P56" s="1118"/>
      <c r="Q56" s="1118"/>
      <c r="R56" s="1118"/>
      <c r="S56" s="160"/>
    </row>
    <row r="57" spans="1:19" ht="11.45" hidden="1" customHeight="1" x14ac:dyDescent="0.2">
      <c r="A57" s="1117">
        <v>38</v>
      </c>
      <c r="B57" s="1117"/>
      <c r="C57" s="1118"/>
      <c r="D57" s="1118"/>
      <c r="E57" s="1118"/>
      <c r="F57" s="1118"/>
      <c r="G57" s="1118"/>
      <c r="H57" s="1118"/>
      <c r="I57" s="1118"/>
      <c r="J57" s="1118"/>
      <c r="K57" s="1118"/>
      <c r="L57" s="1118"/>
      <c r="M57" s="1118"/>
      <c r="N57" s="1118"/>
      <c r="O57" s="1118"/>
      <c r="P57" s="1118"/>
      <c r="Q57" s="1118"/>
      <c r="R57" s="1118"/>
      <c r="S57" s="160"/>
    </row>
    <row r="58" spans="1:19" ht="11.45" hidden="1" customHeight="1" x14ac:dyDescent="0.2">
      <c r="A58" s="1117">
        <v>39</v>
      </c>
      <c r="B58" s="1117"/>
      <c r="C58" s="1118"/>
      <c r="D58" s="1118"/>
      <c r="E58" s="1118"/>
      <c r="F58" s="1118"/>
      <c r="G58" s="1118"/>
      <c r="H58" s="1118"/>
      <c r="I58" s="1118"/>
      <c r="J58" s="1118"/>
      <c r="K58" s="1118"/>
      <c r="L58" s="1118"/>
      <c r="M58" s="1118"/>
      <c r="N58" s="1118"/>
      <c r="O58" s="1118"/>
      <c r="P58" s="1118"/>
      <c r="Q58" s="1118"/>
      <c r="R58" s="1118"/>
      <c r="S58" s="160"/>
    </row>
    <row r="59" spans="1:19" ht="11.45" hidden="1" customHeight="1" x14ac:dyDescent="0.2">
      <c r="A59" s="1117">
        <v>40</v>
      </c>
      <c r="B59" s="1117"/>
      <c r="C59" s="1118"/>
      <c r="D59" s="1118"/>
      <c r="E59" s="1118"/>
      <c r="F59" s="1118"/>
      <c r="G59" s="1118"/>
      <c r="H59" s="1118"/>
      <c r="I59" s="1118"/>
      <c r="J59" s="1118"/>
      <c r="K59" s="1118"/>
      <c r="L59" s="1118"/>
      <c r="M59" s="1118"/>
      <c r="N59" s="1118"/>
      <c r="O59" s="1118"/>
      <c r="P59" s="1118"/>
      <c r="Q59" s="1118"/>
      <c r="R59" s="1118"/>
      <c r="S59" s="160"/>
    </row>
    <row r="60" spans="1:19" ht="11.45" hidden="1" customHeight="1" x14ac:dyDescent="0.2">
      <c r="A60" s="1117">
        <v>41</v>
      </c>
      <c r="B60" s="1117"/>
      <c r="C60" s="1118"/>
      <c r="D60" s="1118"/>
      <c r="E60" s="1118"/>
      <c r="F60" s="1118"/>
      <c r="G60" s="1118"/>
      <c r="H60" s="1118"/>
      <c r="I60" s="1118"/>
      <c r="J60" s="1118"/>
      <c r="K60" s="1118"/>
      <c r="L60" s="1118"/>
      <c r="M60" s="1118"/>
      <c r="N60" s="1118"/>
      <c r="O60" s="1118"/>
      <c r="P60" s="1118"/>
      <c r="Q60" s="1118"/>
      <c r="R60" s="1118"/>
      <c r="S60" s="160"/>
    </row>
    <row r="61" spans="1:19" ht="11.45" hidden="1" customHeight="1" x14ac:dyDescent="0.2">
      <c r="A61" s="1117">
        <v>42</v>
      </c>
      <c r="B61" s="1117"/>
      <c r="C61" s="1118"/>
      <c r="D61" s="1118"/>
      <c r="E61" s="1118"/>
      <c r="F61" s="1118"/>
      <c r="G61" s="1118"/>
      <c r="H61" s="1118"/>
      <c r="I61" s="1118"/>
      <c r="J61" s="1118"/>
      <c r="K61" s="1118"/>
      <c r="L61" s="1118"/>
      <c r="M61" s="1118"/>
      <c r="N61" s="1118"/>
      <c r="O61" s="1118"/>
      <c r="P61" s="1118"/>
      <c r="Q61" s="1118"/>
      <c r="R61" s="1118"/>
      <c r="S61" s="160"/>
    </row>
    <row r="62" spans="1:19" ht="11.45" hidden="1" customHeight="1" x14ac:dyDescent="0.2">
      <c r="A62" s="1117">
        <v>43</v>
      </c>
      <c r="B62" s="1117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118"/>
      <c r="S62" s="160"/>
    </row>
    <row r="63" spans="1:19" ht="11.45" hidden="1" customHeight="1" x14ac:dyDescent="0.2">
      <c r="A63" s="1117">
        <v>44</v>
      </c>
      <c r="B63" s="1117"/>
      <c r="C63" s="1118"/>
      <c r="D63" s="1118"/>
      <c r="E63" s="1118"/>
      <c r="F63" s="1118"/>
      <c r="G63" s="1118"/>
      <c r="H63" s="1118"/>
      <c r="I63" s="1118"/>
      <c r="J63" s="1118"/>
      <c r="K63" s="1118"/>
      <c r="L63" s="1118"/>
      <c r="M63" s="1118"/>
      <c r="N63" s="1118"/>
      <c r="O63" s="1118"/>
      <c r="P63" s="1118"/>
      <c r="Q63" s="1118"/>
      <c r="R63" s="1118"/>
      <c r="S63" s="160"/>
    </row>
    <row r="64" spans="1:19" ht="11.45" hidden="1" customHeight="1" x14ac:dyDescent="0.2">
      <c r="A64" s="1117">
        <v>45</v>
      </c>
      <c r="B64" s="1117"/>
      <c r="C64" s="1118"/>
      <c r="D64" s="1118"/>
      <c r="E64" s="1118"/>
      <c r="F64" s="1118"/>
      <c r="G64" s="1118"/>
      <c r="H64" s="1118"/>
      <c r="I64" s="1118"/>
      <c r="J64" s="1118"/>
      <c r="K64" s="1118"/>
      <c r="L64" s="1118"/>
      <c r="M64" s="1118"/>
      <c r="N64" s="1118"/>
      <c r="O64" s="1118"/>
      <c r="P64" s="1118"/>
      <c r="Q64" s="1118"/>
      <c r="R64" s="1118"/>
      <c r="S64" s="160"/>
    </row>
    <row r="65" spans="1:19" ht="11.45" hidden="1" customHeight="1" x14ac:dyDescent="0.2">
      <c r="A65" s="1117">
        <v>46</v>
      </c>
      <c r="B65" s="1117"/>
      <c r="C65" s="1118"/>
      <c r="D65" s="1118"/>
      <c r="E65" s="1118"/>
      <c r="F65" s="1118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118"/>
      <c r="R65" s="1118"/>
      <c r="S65" s="160"/>
    </row>
    <row r="66" spans="1:19" ht="11.45" hidden="1" customHeight="1" x14ac:dyDescent="0.2">
      <c r="A66" s="1117">
        <v>47</v>
      </c>
      <c r="B66" s="1117"/>
      <c r="C66" s="1118"/>
      <c r="D66" s="1118"/>
      <c r="E66" s="1118"/>
      <c r="F66" s="1118"/>
      <c r="G66" s="1118"/>
      <c r="H66" s="1118"/>
      <c r="I66" s="1118"/>
      <c r="J66" s="1118"/>
      <c r="K66" s="1118"/>
      <c r="L66" s="1118"/>
      <c r="M66" s="1118"/>
      <c r="N66" s="1118"/>
      <c r="O66" s="1118"/>
      <c r="P66" s="1118"/>
      <c r="Q66" s="1118"/>
      <c r="R66" s="1118"/>
      <c r="S66" s="160"/>
    </row>
    <row r="67" spans="1:19" ht="11.45" hidden="1" customHeight="1" x14ac:dyDescent="0.2">
      <c r="A67" s="1117">
        <v>48</v>
      </c>
      <c r="B67" s="1117"/>
      <c r="C67" s="1118"/>
      <c r="D67" s="1118"/>
      <c r="E67" s="1118"/>
      <c r="F67" s="1118"/>
      <c r="G67" s="1118"/>
      <c r="H67" s="1118"/>
      <c r="I67" s="1118"/>
      <c r="J67" s="1118"/>
      <c r="K67" s="1118"/>
      <c r="L67" s="1118"/>
      <c r="M67" s="1118"/>
      <c r="N67" s="1118"/>
      <c r="O67" s="1118"/>
      <c r="P67" s="1118"/>
      <c r="Q67" s="1118"/>
      <c r="R67" s="1118"/>
      <c r="S67" s="160"/>
    </row>
    <row r="68" spans="1:19" ht="11.45" hidden="1" customHeight="1" x14ac:dyDescent="0.2">
      <c r="A68" s="1117">
        <v>49</v>
      </c>
      <c r="B68" s="1117"/>
      <c r="C68" s="1118"/>
      <c r="D68" s="1118"/>
      <c r="E68" s="1118"/>
      <c r="F68" s="1118"/>
      <c r="G68" s="1118"/>
      <c r="H68" s="1118"/>
      <c r="I68" s="1118"/>
      <c r="J68" s="1118"/>
      <c r="K68" s="1118"/>
      <c r="L68" s="1118"/>
      <c r="M68" s="1118"/>
      <c r="N68" s="1118"/>
      <c r="O68" s="1118"/>
      <c r="P68" s="1118"/>
      <c r="Q68" s="1118"/>
      <c r="R68" s="1118"/>
      <c r="S68" s="160"/>
    </row>
    <row r="69" spans="1:19" ht="11.45" hidden="1" customHeight="1" x14ac:dyDescent="0.2">
      <c r="A69" s="1117">
        <v>50</v>
      </c>
      <c r="B69" s="1117"/>
      <c r="C69" s="1118"/>
      <c r="D69" s="1118"/>
      <c r="E69" s="1118"/>
      <c r="F69" s="1118"/>
      <c r="G69" s="1118"/>
      <c r="H69" s="1118"/>
      <c r="I69" s="1118"/>
      <c r="J69" s="1118"/>
      <c r="K69" s="1118"/>
      <c r="L69" s="1118"/>
      <c r="M69" s="1118"/>
      <c r="N69" s="1118"/>
      <c r="O69" s="1118"/>
      <c r="P69" s="1118"/>
      <c r="Q69" s="1118"/>
      <c r="R69" s="1118"/>
      <c r="S69" s="160"/>
    </row>
    <row r="70" spans="1:19" ht="11.45" hidden="1" customHeight="1" x14ac:dyDescent="0.2">
      <c r="A70" s="1117">
        <v>51</v>
      </c>
      <c r="B70" s="1117"/>
      <c r="C70" s="1118"/>
      <c r="D70" s="1118"/>
      <c r="E70" s="1118"/>
      <c r="F70" s="1118"/>
      <c r="G70" s="1118"/>
      <c r="H70" s="1118"/>
      <c r="I70" s="1118"/>
      <c r="J70" s="1118"/>
      <c r="K70" s="1118"/>
      <c r="L70" s="1118"/>
      <c r="M70" s="1118"/>
      <c r="N70" s="1118"/>
      <c r="O70" s="1118"/>
      <c r="P70" s="1118"/>
      <c r="Q70" s="1118"/>
      <c r="R70" s="1118"/>
      <c r="S70" s="160"/>
    </row>
    <row r="71" spans="1:19" ht="11.45" hidden="1" customHeight="1" x14ac:dyDescent="0.2">
      <c r="A71" s="1117">
        <v>52</v>
      </c>
      <c r="B71" s="1117"/>
      <c r="C71" s="1118"/>
      <c r="D71" s="1118"/>
      <c r="E71" s="1118"/>
      <c r="F71" s="1118"/>
      <c r="G71" s="1118"/>
      <c r="H71" s="1118"/>
      <c r="I71" s="1118"/>
      <c r="J71" s="1118"/>
      <c r="K71" s="1118"/>
      <c r="L71" s="1118"/>
      <c r="M71" s="1118"/>
      <c r="N71" s="1118"/>
      <c r="O71" s="1118"/>
      <c r="P71" s="1118"/>
      <c r="Q71" s="1118"/>
      <c r="R71" s="1118"/>
      <c r="S71" s="160"/>
    </row>
    <row r="72" spans="1:19" ht="11.45" hidden="1" customHeight="1" x14ac:dyDescent="0.2">
      <c r="A72" s="1117">
        <v>53</v>
      </c>
      <c r="B72" s="1117"/>
      <c r="C72" s="1118"/>
      <c r="D72" s="1118"/>
      <c r="E72" s="1118"/>
      <c r="F72" s="1118"/>
      <c r="G72" s="1118"/>
      <c r="H72" s="1118"/>
      <c r="I72" s="1118"/>
      <c r="J72" s="1118"/>
      <c r="K72" s="1118"/>
      <c r="L72" s="1118"/>
      <c r="M72" s="1118"/>
      <c r="N72" s="1118"/>
      <c r="O72" s="1118"/>
      <c r="P72" s="1118"/>
      <c r="Q72" s="1118"/>
      <c r="R72" s="1118"/>
      <c r="S72" s="160"/>
    </row>
    <row r="73" spans="1:19" ht="11.45" hidden="1" customHeight="1" x14ac:dyDescent="0.2">
      <c r="A73" s="1117">
        <v>54</v>
      </c>
      <c r="B73" s="1117"/>
      <c r="C73" s="1118"/>
      <c r="D73" s="1118"/>
      <c r="E73" s="1118"/>
      <c r="F73" s="1118"/>
      <c r="G73" s="1118"/>
      <c r="H73" s="1118"/>
      <c r="I73" s="1118"/>
      <c r="J73" s="1118"/>
      <c r="K73" s="1118"/>
      <c r="L73" s="1118"/>
      <c r="M73" s="1118"/>
      <c r="N73" s="1118"/>
      <c r="O73" s="1118"/>
      <c r="P73" s="1118"/>
      <c r="Q73" s="1118"/>
      <c r="R73" s="1118"/>
      <c r="S73" s="160"/>
    </row>
    <row r="74" spans="1:19" ht="11.45" hidden="1" customHeight="1" x14ac:dyDescent="0.2">
      <c r="A74" s="1117">
        <v>55</v>
      </c>
      <c r="B74" s="1117"/>
      <c r="C74" s="1118"/>
      <c r="D74" s="1118"/>
      <c r="E74" s="1118"/>
      <c r="F74" s="1118"/>
      <c r="G74" s="1118"/>
      <c r="H74" s="1118"/>
      <c r="I74" s="1118"/>
      <c r="J74" s="1118"/>
      <c r="K74" s="1118"/>
      <c r="L74" s="1118"/>
      <c r="M74" s="1118"/>
      <c r="N74" s="1118"/>
      <c r="O74" s="1118"/>
      <c r="P74" s="1118"/>
      <c r="Q74" s="1118"/>
      <c r="R74" s="1118"/>
      <c r="S74" s="160"/>
    </row>
    <row r="75" spans="1:19" ht="11.45" hidden="1" customHeight="1" x14ac:dyDescent="0.2">
      <c r="A75" s="1117">
        <v>56</v>
      </c>
      <c r="B75" s="1117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60"/>
    </row>
    <row r="76" spans="1:19" ht="11.45" hidden="1" customHeight="1" x14ac:dyDescent="0.2">
      <c r="A76" s="1117">
        <v>57</v>
      </c>
      <c r="B76" s="1117"/>
      <c r="C76" s="1118"/>
      <c r="D76" s="1118"/>
      <c r="E76" s="1118"/>
      <c r="F76" s="1118"/>
      <c r="G76" s="1118"/>
      <c r="H76" s="1118"/>
      <c r="I76" s="1118"/>
      <c r="J76" s="1118"/>
      <c r="K76" s="1118"/>
      <c r="L76" s="1118"/>
      <c r="M76" s="1118"/>
      <c r="N76" s="1118"/>
      <c r="O76" s="1118"/>
      <c r="P76" s="1118"/>
      <c r="Q76" s="1118"/>
      <c r="R76" s="1118"/>
      <c r="S76" s="160"/>
    </row>
    <row r="77" spans="1:19" ht="11.45" hidden="1" customHeight="1" x14ac:dyDescent="0.2">
      <c r="A77" s="1117">
        <v>58</v>
      </c>
      <c r="B77" s="1117"/>
      <c r="C77" s="1118"/>
      <c r="D77" s="1118"/>
      <c r="E77" s="1118"/>
      <c r="F77" s="1118"/>
      <c r="G77" s="1118"/>
      <c r="H77" s="1118"/>
      <c r="I77" s="1118"/>
      <c r="J77" s="1118"/>
      <c r="K77" s="1118"/>
      <c r="L77" s="1118"/>
      <c r="M77" s="1118"/>
      <c r="N77" s="1118"/>
      <c r="O77" s="1118"/>
      <c r="P77" s="1118"/>
      <c r="Q77" s="1118"/>
      <c r="R77" s="1118"/>
      <c r="S77" s="160"/>
    </row>
    <row r="78" spans="1:19" ht="11.45" hidden="1" customHeight="1" x14ac:dyDescent="0.2">
      <c r="A78" s="1117">
        <v>59</v>
      </c>
      <c r="B78" s="1117"/>
      <c r="C78" s="1118"/>
      <c r="D78" s="1118"/>
      <c r="E78" s="1118"/>
      <c r="F78" s="1118"/>
      <c r="G78" s="1118"/>
      <c r="H78" s="1118"/>
      <c r="I78" s="1118"/>
      <c r="J78" s="1118"/>
      <c r="K78" s="1118"/>
      <c r="L78" s="1118"/>
      <c r="M78" s="1118"/>
      <c r="N78" s="1118"/>
      <c r="O78" s="1118"/>
      <c r="P78" s="1118"/>
      <c r="Q78" s="1118"/>
      <c r="R78" s="1118"/>
      <c r="S78" s="160"/>
    </row>
    <row r="79" spans="1:19" ht="11.45" hidden="1" customHeight="1" x14ac:dyDescent="0.2">
      <c r="A79" s="1117">
        <v>60</v>
      </c>
      <c r="B79" s="1117"/>
      <c r="C79" s="1118"/>
      <c r="D79" s="1118"/>
      <c r="E79" s="1118"/>
      <c r="F79" s="1118"/>
      <c r="G79" s="1118"/>
      <c r="H79" s="1118"/>
      <c r="I79" s="1118"/>
      <c r="J79" s="1118"/>
      <c r="K79" s="1118"/>
      <c r="L79" s="1118"/>
      <c r="M79" s="1118"/>
      <c r="N79" s="1118"/>
      <c r="O79" s="1118"/>
      <c r="P79" s="1118"/>
      <c r="Q79" s="1118"/>
      <c r="R79" s="1118"/>
      <c r="S79" s="160"/>
    </row>
    <row r="80" spans="1:19" ht="11.45" hidden="1" customHeight="1" x14ac:dyDescent="0.2">
      <c r="A80" s="1117">
        <v>61</v>
      </c>
      <c r="B80" s="1117"/>
      <c r="C80" s="1118"/>
      <c r="D80" s="1118"/>
      <c r="E80" s="1118"/>
      <c r="F80" s="1118"/>
      <c r="G80" s="1118"/>
      <c r="H80" s="1118"/>
      <c r="I80" s="1118"/>
      <c r="J80" s="1118"/>
      <c r="K80" s="1118"/>
      <c r="L80" s="1118"/>
      <c r="M80" s="1118"/>
      <c r="N80" s="1118"/>
      <c r="O80" s="1118"/>
      <c r="P80" s="1118"/>
      <c r="Q80" s="1118"/>
      <c r="R80" s="1118"/>
      <c r="S80" s="160"/>
    </row>
    <row r="81" spans="1:19" ht="11.45" hidden="1" customHeight="1" x14ac:dyDescent="0.2">
      <c r="A81" s="1117">
        <v>62</v>
      </c>
      <c r="B81" s="1117"/>
      <c r="C81" s="1118"/>
      <c r="D81" s="1118"/>
      <c r="E81" s="1118"/>
      <c r="F81" s="1118"/>
      <c r="G81" s="1118"/>
      <c r="H81" s="1118"/>
      <c r="I81" s="1118"/>
      <c r="J81" s="1118"/>
      <c r="K81" s="1118"/>
      <c r="L81" s="1118"/>
      <c r="M81" s="1118"/>
      <c r="N81" s="1118"/>
      <c r="O81" s="1118"/>
      <c r="P81" s="1118"/>
      <c r="Q81" s="1118"/>
      <c r="R81" s="1118"/>
      <c r="S81" s="160"/>
    </row>
    <row r="82" spans="1:19" ht="11.45" hidden="1" customHeight="1" x14ac:dyDescent="0.2">
      <c r="A82" s="1117">
        <v>63</v>
      </c>
      <c r="B82" s="1117"/>
      <c r="C82" s="1118"/>
      <c r="D82" s="1118"/>
      <c r="E82" s="1118"/>
      <c r="F82" s="1118"/>
      <c r="G82" s="1118"/>
      <c r="H82" s="1118"/>
      <c r="I82" s="1118"/>
      <c r="J82" s="1118"/>
      <c r="K82" s="1118"/>
      <c r="L82" s="1118"/>
      <c r="M82" s="1118"/>
      <c r="N82" s="1118"/>
      <c r="O82" s="1118"/>
      <c r="P82" s="1118"/>
      <c r="Q82" s="1118"/>
      <c r="R82" s="1118"/>
      <c r="S82" s="160"/>
    </row>
    <row r="83" spans="1:19" ht="11.45" hidden="1" customHeight="1" x14ac:dyDescent="0.2">
      <c r="A83" s="1117">
        <v>64</v>
      </c>
      <c r="B83" s="1117"/>
      <c r="C83" s="1118"/>
      <c r="D83" s="1118"/>
      <c r="E83" s="1118"/>
      <c r="F83" s="1118"/>
      <c r="G83" s="1118"/>
      <c r="H83" s="1118"/>
      <c r="I83" s="1118"/>
      <c r="J83" s="1118"/>
      <c r="K83" s="1118"/>
      <c r="L83" s="1118"/>
      <c r="M83" s="1118"/>
      <c r="N83" s="1118"/>
      <c r="O83" s="1118"/>
      <c r="P83" s="1118"/>
      <c r="Q83" s="1118"/>
      <c r="R83" s="1118"/>
      <c r="S83" s="160"/>
    </row>
    <row r="84" spans="1:19" ht="11.45" hidden="1" customHeight="1" x14ac:dyDescent="0.2">
      <c r="A84" s="1117">
        <v>65</v>
      </c>
      <c r="B84" s="1117"/>
      <c r="C84" s="1118"/>
      <c r="D84" s="1118"/>
      <c r="E84" s="1118"/>
      <c r="F84" s="1118"/>
      <c r="G84" s="1118"/>
      <c r="H84" s="1118"/>
      <c r="I84" s="1118"/>
      <c r="J84" s="1118"/>
      <c r="K84" s="1118"/>
      <c r="L84" s="1118"/>
      <c r="M84" s="1118"/>
      <c r="N84" s="1118"/>
      <c r="O84" s="1118"/>
      <c r="P84" s="1118"/>
      <c r="Q84" s="1118"/>
      <c r="R84" s="1118"/>
      <c r="S84" s="160"/>
    </row>
    <row r="85" spans="1:19" ht="11.45" hidden="1" customHeight="1" x14ac:dyDescent="0.2">
      <c r="A85" s="1117">
        <v>66</v>
      </c>
      <c r="B85" s="1117"/>
      <c r="C85" s="1118"/>
      <c r="D85" s="1118"/>
      <c r="E85" s="1118"/>
      <c r="F85" s="1118"/>
      <c r="G85" s="1118"/>
      <c r="H85" s="1118"/>
      <c r="I85" s="1118"/>
      <c r="J85" s="1118"/>
      <c r="K85" s="1118"/>
      <c r="L85" s="1118"/>
      <c r="M85" s="1118"/>
      <c r="N85" s="1118"/>
      <c r="O85" s="1118"/>
      <c r="P85" s="1118"/>
      <c r="Q85" s="1118"/>
      <c r="R85" s="1118"/>
      <c r="S85" s="160"/>
    </row>
    <row r="86" spans="1:19" ht="11.45" hidden="1" customHeight="1" x14ac:dyDescent="0.2">
      <c r="A86" s="1117">
        <v>67</v>
      </c>
      <c r="B86" s="1117"/>
      <c r="C86" s="1118"/>
      <c r="D86" s="1118"/>
      <c r="E86" s="1118"/>
      <c r="F86" s="1118"/>
      <c r="G86" s="1118"/>
      <c r="H86" s="1118"/>
      <c r="I86" s="1118"/>
      <c r="J86" s="1118"/>
      <c r="K86" s="1118"/>
      <c r="L86" s="1118"/>
      <c r="M86" s="1118"/>
      <c r="N86" s="1118"/>
      <c r="O86" s="1118"/>
      <c r="P86" s="1118"/>
      <c r="Q86" s="1118"/>
      <c r="R86" s="1118"/>
      <c r="S86" s="160"/>
    </row>
    <row r="87" spans="1:19" ht="11.45" hidden="1" customHeight="1" x14ac:dyDescent="0.2">
      <c r="A87" s="1117">
        <v>68</v>
      </c>
      <c r="B87" s="1117"/>
      <c r="C87" s="1118"/>
      <c r="D87" s="1118"/>
      <c r="E87" s="1118"/>
      <c r="F87" s="1118"/>
      <c r="G87" s="1118"/>
      <c r="H87" s="1118"/>
      <c r="I87" s="1118"/>
      <c r="J87" s="1118"/>
      <c r="K87" s="1118"/>
      <c r="L87" s="1118"/>
      <c r="M87" s="1118"/>
      <c r="N87" s="1118"/>
      <c r="O87" s="1118"/>
      <c r="P87" s="1118"/>
      <c r="Q87" s="1118"/>
      <c r="R87" s="1118"/>
      <c r="S87" s="160"/>
    </row>
    <row r="88" spans="1:19" ht="11.45" hidden="1" customHeight="1" x14ac:dyDescent="0.2">
      <c r="A88" s="1117">
        <v>69</v>
      </c>
      <c r="B88" s="1117"/>
      <c r="C88" s="1118"/>
      <c r="D88" s="1118"/>
      <c r="E88" s="1118"/>
      <c r="F88" s="1118"/>
      <c r="G88" s="1118"/>
      <c r="H88" s="1118"/>
      <c r="I88" s="1118"/>
      <c r="J88" s="1118"/>
      <c r="K88" s="1118"/>
      <c r="L88" s="1118"/>
      <c r="M88" s="1118"/>
      <c r="N88" s="1118"/>
      <c r="O88" s="1118"/>
      <c r="P88" s="1118"/>
      <c r="Q88" s="1118"/>
      <c r="R88" s="1118"/>
      <c r="S88" s="160"/>
    </row>
    <row r="89" spans="1:19" ht="11.45" hidden="1" customHeight="1" x14ac:dyDescent="0.2">
      <c r="A89" s="1117">
        <v>70</v>
      </c>
      <c r="B89" s="1117"/>
      <c r="C89" s="1118"/>
      <c r="D89" s="1118"/>
      <c r="E89" s="1118"/>
      <c r="F89" s="1118"/>
      <c r="G89" s="1118"/>
      <c r="H89" s="1118"/>
      <c r="I89" s="1118"/>
      <c r="J89" s="1118"/>
      <c r="K89" s="1118"/>
      <c r="L89" s="1118"/>
      <c r="M89" s="1118"/>
      <c r="N89" s="1118"/>
      <c r="O89" s="1118"/>
      <c r="P89" s="1118"/>
      <c r="Q89" s="1118"/>
      <c r="R89" s="1118"/>
      <c r="S89" s="160"/>
    </row>
    <row r="90" spans="1:19" ht="11.45" hidden="1" customHeight="1" x14ac:dyDescent="0.2">
      <c r="A90" s="1117">
        <v>71</v>
      </c>
      <c r="B90" s="1117"/>
      <c r="C90" s="1118"/>
      <c r="D90" s="1118"/>
      <c r="E90" s="1118"/>
      <c r="F90" s="1118"/>
      <c r="G90" s="1118"/>
      <c r="H90" s="1118"/>
      <c r="I90" s="1118"/>
      <c r="J90" s="1118"/>
      <c r="K90" s="1118"/>
      <c r="L90" s="1118"/>
      <c r="M90" s="1118"/>
      <c r="N90" s="1118"/>
      <c r="O90" s="1118"/>
      <c r="P90" s="1118"/>
      <c r="Q90" s="1118"/>
      <c r="R90" s="1118"/>
      <c r="S90" s="160"/>
    </row>
    <row r="91" spans="1:19" ht="11.45" hidden="1" customHeight="1" x14ac:dyDescent="0.2">
      <c r="A91" s="1117">
        <v>72</v>
      </c>
      <c r="B91" s="1117"/>
      <c r="C91" s="1118"/>
      <c r="D91" s="1118"/>
      <c r="E91" s="1118"/>
      <c r="F91" s="1118"/>
      <c r="G91" s="1118"/>
      <c r="H91" s="1118"/>
      <c r="I91" s="1118"/>
      <c r="J91" s="1118"/>
      <c r="K91" s="1118"/>
      <c r="L91" s="1118"/>
      <c r="M91" s="1118"/>
      <c r="N91" s="1118"/>
      <c r="O91" s="1118"/>
      <c r="P91" s="1118"/>
      <c r="Q91" s="1118"/>
      <c r="R91" s="1118"/>
      <c r="S91" s="160"/>
    </row>
    <row r="92" spans="1:19" ht="11.45" hidden="1" customHeight="1" x14ac:dyDescent="0.2">
      <c r="A92" s="1117">
        <v>73</v>
      </c>
      <c r="B92" s="1117"/>
      <c r="C92" s="1118"/>
      <c r="D92" s="1118"/>
      <c r="E92" s="1118"/>
      <c r="F92" s="1118"/>
      <c r="G92" s="1118"/>
      <c r="H92" s="1118"/>
      <c r="I92" s="1118"/>
      <c r="J92" s="1118"/>
      <c r="K92" s="1118"/>
      <c r="L92" s="1118"/>
      <c r="M92" s="1118"/>
      <c r="N92" s="1118"/>
      <c r="O92" s="1118"/>
      <c r="P92" s="1118"/>
      <c r="Q92" s="1118"/>
      <c r="R92" s="1118"/>
      <c r="S92" s="160"/>
    </row>
    <row r="93" spans="1:19" ht="11.45" hidden="1" customHeight="1" x14ac:dyDescent="0.2">
      <c r="A93" s="1117">
        <v>74</v>
      </c>
      <c r="B93" s="1117"/>
      <c r="C93" s="1118"/>
      <c r="D93" s="1118"/>
      <c r="E93" s="1118"/>
      <c r="F93" s="1118"/>
      <c r="G93" s="1118"/>
      <c r="H93" s="1118"/>
      <c r="I93" s="1118"/>
      <c r="J93" s="1118"/>
      <c r="K93" s="1118"/>
      <c r="L93" s="1118"/>
      <c r="M93" s="1118"/>
      <c r="N93" s="1118"/>
      <c r="O93" s="1118"/>
      <c r="P93" s="1118"/>
      <c r="Q93" s="1118"/>
      <c r="R93" s="1118"/>
      <c r="S93" s="160"/>
    </row>
    <row r="94" spans="1:19" ht="11.45" hidden="1" customHeight="1" x14ac:dyDescent="0.2">
      <c r="A94" s="1117">
        <v>75</v>
      </c>
      <c r="B94" s="1117"/>
      <c r="C94" s="1118"/>
      <c r="D94" s="1118"/>
      <c r="E94" s="1118"/>
      <c r="F94" s="1118"/>
      <c r="G94" s="1118"/>
      <c r="H94" s="1118"/>
      <c r="I94" s="1118"/>
      <c r="J94" s="1118"/>
      <c r="K94" s="1118"/>
      <c r="L94" s="1118"/>
      <c r="M94" s="1118"/>
      <c r="N94" s="1118"/>
      <c r="O94" s="1118"/>
      <c r="P94" s="1118"/>
      <c r="Q94" s="1118"/>
      <c r="R94" s="1118"/>
      <c r="S94" s="160"/>
    </row>
    <row r="95" spans="1:19" ht="11.45" hidden="1" customHeight="1" x14ac:dyDescent="0.2">
      <c r="A95" s="1117">
        <v>76</v>
      </c>
      <c r="B95" s="1117"/>
      <c r="C95" s="1118"/>
      <c r="D95" s="1118"/>
      <c r="E95" s="1118"/>
      <c r="F95" s="1118"/>
      <c r="G95" s="1118"/>
      <c r="H95" s="1118"/>
      <c r="I95" s="1118"/>
      <c r="J95" s="1118"/>
      <c r="K95" s="1118"/>
      <c r="L95" s="1118"/>
      <c r="M95" s="1118"/>
      <c r="N95" s="1118"/>
      <c r="O95" s="1118"/>
      <c r="P95" s="1118"/>
      <c r="Q95" s="1118"/>
      <c r="R95" s="1118"/>
      <c r="S95" s="160"/>
    </row>
    <row r="96" spans="1:19" ht="11.45" hidden="1" customHeight="1" x14ac:dyDescent="0.2">
      <c r="A96" s="1117">
        <v>77</v>
      </c>
      <c r="B96" s="1117"/>
      <c r="C96" s="1118"/>
      <c r="D96" s="1118"/>
      <c r="E96" s="1118"/>
      <c r="F96" s="1118"/>
      <c r="G96" s="1118"/>
      <c r="H96" s="1118"/>
      <c r="I96" s="1118"/>
      <c r="J96" s="1118"/>
      <c r="K96" s="1118"/>
      <c r="L96" s="1118"/>
      <c r="M96" s="1118"/>
      <c r="N96" s="1118"/>
      <c r="O96" s="1118"/>
      <c r="P96" s="1118"/>
      <c r="Q96" s="1118"/>
      <c r="R96" s="1118"/>
      <c r="S96" s="160"/>
    </row>
    <row r="97" spans="1:19" ht="11.45" hidden="1" customHeight="1" x14ac:dyDescent="0.2">
      <c r="A97" s="1117">
        <v>78</v>
      </c>
      <c r="B97" s="1117"/>
      <c r="C97" s="1118"/>
      <c r="D97" s="1118"/>
      <c r="E97" s="1118"/>
      <c r="F97" s="1118"/>
      <c r="G97" s="1118"/>
      <c r="H97" s="1118"/>
      <c r="I97" s="1118"/>
      <c r="J97" s="1118"/>
      <c r="K97" s="1118"/>
      <c r="L97" s="1118"/>
      <c r="M97" s="1118"/>
      <c r="N97" s="1118"/>
      <c r="O97" s="1118"/>
      <c r="P97" s="1118"/>
      <c r="Q97" s="1118"/>
      <c r="R97" s="1118"/>
      <c r="S97" s="160"/>
    </row>
    <row r="98" spans="1:19" ht="11.45" hidden="1" customHeight="1" x14ac:dyDescent="0.2">
      <c r="A98" s="1117">
        <v>79</v>
      </c>
      <c r="B98" s="1117"/>
      <c r="C98" s="1118"/>
      <c r="D98" s="1118"/>
      <c r="E98" s="1118"/>
      <c r="F98" s="1118"/>
      <c r="G98" s="1118"/>
      <c r="H98" s="1118"/>
      <c r="I98" s="1118"/>
      <c r="J98" s="1118"/>
      <c r="K98" s="1118"/>
      <c r="L98" s="1118"/>
      <c r="M98" s="1118"/>
      <c r="N98" s="1118"/>
      <c r="O98" s="1118"/>
      <c r="P98" s="1118"/>
      <c r="Q98" s="1118"/>
      <c r="R98" s="1118"/>
      <c r="S98" s="160"/>
    </row>
    <row r="99" spans="1:19" ht="11.45" hidden="1" customHeight="1" x14ac:dyDescent="0.2">
      <c r="A99" s="1117">
        <v>80</v>
      </c>
      <c r="B99" s="1117"/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8"/>
      <c r="N99" s="1118"/>
      <c r="O99" s="1118"/>
      <c r="P99" s="1118"/>
      <c r="Q99" s="1118"/>
      <c r="R99" s="1118"/>
      <c r="S99" s="160"/>
    </row>
    <row r="100" spans="1:19" ht="11.45" hidden="1" customHeight="1" x14ac:dyDescent="0.2">
      <c r="A100" s="1117">
        <v>81</v>
      </c>
      <c r="B100" s="1117"/>
      <c r="C100" s="1118"/>
      <c r="D100" s="1118"/>
      <c r="E100" s="1118"/>
      <c r="F100" s="1118"/>
      <c r="G100" s="1118"/>
      <c r="H100" s="1118"/>
      <c r="I100" s="1118"/>
      <c r="J100" s="1118"/>
      <c r="K100" s="1118"/>
      <c r="L100" s="1118"/>
      <c r="M100" s="1118"/>
      <c r="N100" s="1118"/>
      <c r="O100" s="1118"/>
      <c r="P100" s="1118"/>
      <c r="Q100" s="1118"/>
      <c r="R100" s="1118"/>
      <c r="S100" s="160"/>
    </row>
    <row r="101" spans="1:19" ht="11.45" hidden="1" customHeight="1" x14ac:dyDescent="0.2">
      <c r="A101" s="1117">
        <v>82</v>
      </c>
      <c r="B101" s="1117"/>
      <c r="C101" s="1118"/>
      <c r="D101" s="1118"/>
      <c r="E101" s="1118"/>
      <c r="F101" s="1118"/>
      <c r="G101" s="1118"/>
      <c r="H101" s="1118"/>
      <c r="I101" s="1118"/>
      <c r="J101" s="1118"/>
      <c r="K101" s="1118"/>
      <c r="L101" s="1118"/>
      <c r="M101" s="1118"/>
      <c r="N101" s="1118"/>
      <c r="O101" s="1118"/>
      <c r="P101" s="1118"/>
      <c r="Q101" s="1118"/>
      <c r="R101" s="1118"/>
      <c r="S101" s="160"/>
    </row>
    <row r="102" spans="1:19" ht="11.45" hidden="1" customHeight="1" x14ac:dyDescent="0.2">
      <c r="A102" s="1117">
        <v>83</v>
      </c>
      <c r="B102" s="1117"/>
      <c r="C102" s="1118"/>
      <c r="D102" s="1118"/>
      <c r="E102" s="1118"/>
      <c r="F102" s="1118"/>
      <c r="G102" s="1118"/>
      <c r="H102" s="1118"/>
      <c r="I102" s="1118"/>
      <c r="J102" s="1118"/>
      <c r="K102" s="1118"/>
      <c r="L102" s="1118"/>
      <c r="M102" s="1118"/>
      <c r="N102" s="1118"/>
      <c r="O102" s="1118"/>
      <c r="P102" s="1118"/>
      <c r="Q102" s="1118"/>
      <c r="R102" s="1118"/>
      <c r="S102" s="160"/>
    </row>
    <row r="103" spans="1:19" ht="11.45" hidden="1" customHeight="1" x14ac:dyDescent="0.2">
      <c r="A103" s="1117">
        <v>84</v>
      </c>
      <c r="B103" s="1117"/>
      <c r="C103" s="1118"/>
      <c r="D103" s="1118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18"/>
      <c r="R103" s="1118"/>
      <c r="S103" s="160"/>
    </row>
    <row r="104" spans="1:19" ht="11.45" hidden="1" customHeight="1" x14ac:dyDescent="0.2">
      <c r="A104" s="1117">
        <v>85</v>
      </c>
      <c r="B104" s="1117"/>
      <c r="C104" s="1118"/>
      <c r="D104" s="1118"/>
      <c r="E104" s="1118"/>
      <c r="F104" s="1118"/>
      <c r="G104" s="1118"/>
      <c r="H104" s="1118"/>
      <c r="I104" s="1118"/>
      <c r="J104" s="1118"/>
      <c r="K104" s="1118"/>
      <c r="L104" s="1118"/>
      <c r="M104" s="1118"/>
      <c r="N104" s="1118"/>
      <c r="O104" s="1118"/>
      <c r="P104" s="1118"/>
      <c r="Q104" s="1118"/>
      <c r="R104" s="1118"/>
      <c r="S104" s="160"/>
    </row>
    <row r="105" spans="1:19" ht="11.45" hidden="1" customHeight="1" x14ac:dyDescent="0.2">
      <c r="A105" s="1117">
        <v>86</v>
      </c>
      <c r="B105" s="1117"/>
      <c r="C105" s="1118"/>
      <c r="D105" s="1118"/>
      <c r="E105" s="1118"/>
      <c r="F105" s="1118"/>
      <c r="G105" s="1118"/>
      <c r="H105" s="1118"/>
      <c r="I105" s="1118"/>
      <c r="J105" s="1118"/>
      <c r="K105" s="1118"/>
      <c r="L105" s="1118"/>
      <c r="M105" s="1118"/>
      <c r="N105" s="1118"/>
      <c r="O105" s="1118"/>
      <c r="P105" s="1118"/>
      <c r="Q105" s="1118"/>
      <c r="R105" s="1118"/>
      <c r="S105" s="160"/>
    </row>
    <row r="106" spans="1:19" ht="11.45" hidden="1" customHeight="1" x14ac:dyDescent="0.2">
      <c r="A106" s="1117">
        <v>87</v>
      </c>
      <c r="B106" s="1117"/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8"/>
      <c r="N106" s="1118"/>
      <c r="O106" s="1118"/>
      <c r="P106" s="1118"/>
      <c r="Q106" s="1118"/>
      <c r="R106" s="1118"/>
      <c r="S106" s="160"/>
    </row>
    <row r="107" spans="1:19" ht="11.45" hidden="1" customHeight="1" x14ac:dyDescent="0.2">
      <c r="A107" s="1117">
        <v>88</v>
      </c>
      <c r="B107" s="1117"/>
      <c r="C107" s="1118"/>
      <c r="D107" s="1118"/>
      <c r="E107" s="1118"/>
      <c r="F107" s="1118"/>
      <c r="G107" s="1118"/>
      <c r="H107" s="1118"/>
      <c r="I107" s="1118"/>
      <c r="J107" s="1118"/>
      <c r="K107" s="1118"/>
      <c r="L107" s="1118"/>
      <c r="M107" s="1118"/>
      <c r="N107" s="1118"/>
      <c r="O107" s="1118"/>
      <c r="P107" s="1118"/>
      <c r="Q107" s="1118"/>
      <c r="R107" s="1118"/>
      <c r="S107" s="160"/>
    </row>
    <row r="108" spans="1:19" ht="11.45" hidden="1" customHeight="1" x14ac:dyDescent="0.2">
      <c r="A108" s="1117">
        <v>89</v>
      </c>
      <c r="B108" s="1117"/>
      <c r="C108" s="1118"/>
      <c r="D108" s="1118"/>
      <c r="E108" s="1118"/>
      <c r="F108" s="1118"/>
      <c r="G108" s="1118"/>
      <c r="H108" s="1118"/>
      <c r="I108" s="1118"/>
      <c r="J108" s="1118"/>
      <c r="K108" s="1118"/>
      <c r="L108" s="1118"/>
      <c r="M108" s="1118"/>
      <c r="N108" s="1118"/>
      <c r="O108" s="1118"/>
      <c r="P108" s="1118"/>
      <c r="Q108" s="1118"/>
      <c r="R108" s="1118"/>
      <c r="S108" s="160"/>
    </row>
    <row r="109" spans="1:19" ht="11.45" hidden="1" customHeight="1" x14ac:dyDescent="0.2">
      <c r="A109" s="1117">
        <v>90</v>
      </c>
      <c r="B109" s="1117"/>
      <c r="C109" s="1118"/>
      <c r="D109" s="1118"/>
      <c r="E109" s="1118"/>
      <c r="F109" s="1118"/>
      <c r="G109" s="1118"/>
      <c r="H109" s="1118"/>
      <c r="I109" s="1118"/>
      <c r="J109" s="1118"/>
      <c r="K109" s="1118"/>
      <c r="L109" s="1118"/>
      <c r="M109" s="1118"/>
      <c r="N109" s="1118"/>
      <c r="O109" s="1118"/>
      <c r="P109" s="1118"/>
      <c r="Q109" s="1118"/>
      <c r="R109" s="1118"/>
      <c r="S109" s="160"/>
    </row>
    <row r="110" spans="1:19" ht="11.45" hidden="1" customHeight="1" x14ac:dyDescent="0.2">
      <c r="A110" s="1117">
        <v>91</v>
      </c>
      <c r="B110" s="1117"/>
      <c r="C110" s="1118"/>
      <c r="D110" s="1118"/>
      <c r="E110" s="1118"/>
      <c r="F110" s="1118"/>
      <c r="G110" s="1118"/>
      <c r="H110" s="1118"/>
      <c r="I110" s="1118"/>
      <c r="J110" s="1118"/>
      <c r="K110" s="1118"/>
      <c r="L110" s="1118"/>
      <c r="M110" s="1118"/>
      <c r="N110" s="1118"/>
      <c r="O110" s="1118"/>
      <c r="P110" s="1118"/>
      <c r="Q110" s="1118"/>
      <c r="R110" s="1118"/>
      <c r="S110" s="160"/>
    </row>
    <row r="111" spans="1:19" ht="11.45" hidden="1" customHeight="1" x14ac:dyDescent="0.2">
      <c r="A111" s="1117">
        <v>92</v>
      </c>
      <c r="B111" s="1117"/>
      <c r="C111" s="1118"/>
      <c r="D111" s="1118"/>
      <c r="E111" s="1118"/>
      <c r="F111" s="1118"/>
      <c r="G111" s="1118"/>
      <c r="H111" s="1118"/>
      <c r="I111" s="1118"/>
      <c r="J111" s="1118"/>
      <c r="K111" s="1118"/>
      <c r="L111" s="1118"/>
      <c r="M111" s="1118"/>
      <c r="N111" s="1118"/>
      <c r="O111" s="1118"/>
      <c r="P111" s="1118"/>
      <c r="Q111" s="1118"/>
      <c r="R111" s="1118"/>
      <c r="S111" s="160"/>
    </row>
    <row r="112" spans="1:19" ht="11.45" hidden="1" customHeight="1" x14ac:dyDescent="0.2">
      <c r="A112" s="1117">
        <v>93</v>
      </c>
      <c r="B112" s="1117"/>
      <c r="C112" s="1118"/>
      <c r="D112" s="1118"/>
      <c r="E112" s="1118"/>
      <c r="F112" s="1118"/>
      <c r="G112" s="1118"/>
      <c r="H112" s="1118"/>
      <c r="I112" s="1118"/>
      <c r="J112" s="1118"/>
      <c r="K112" s="1118"/>
      <c r="L112" s="1118"/>
      <c r="M112" s="1118"/>
      <c r="N112" s="1118"/>
      <c r="O112" s="1118"/>
      <c r="P112" s="1118"/>
      <c r="Q112" s="1118"/>
      <c r="R112" s="1118"/>
      <c r="S112" s="160"/>
    </row>
    <row r="113" spans="1:19" ht="11.45" hidden="1" customHeight="1" x14ac:dyDescent="0.2">
      <c r="A113" s="1117">
        <v>94</v>
      </c>
      <c r="B113" s="1117"/>
      <c r="C113" s="1118"/>
      <c r="D113" s="1118"/>
      <c r="E113" s="1118"/>
      <c r="F113" s="1118"/>
      <c r="G113" s="1118"/>
      <c r="H113" s="1118"/>
      <c r="I113" s="1118"/>
      <c r="J113" s="1118"/>
      <c r="K113" s="1118"/>
      <c r="L113" s="1118"/>
      <c r="M113" s="1118"/>
      <c r="N113" s="1118"/>
      <c r="O113" s="1118"/>
      <c r="P113" s="1118"/>
      <c r="Q113" s="1118"/>
      <c r="R113" s="1118"/>
      <c r="S113" s="160"/>
    </row>
    <row r="114" spans="1:19" ht="11.45" hidden="1" customHeight="1" x14ac:dyDescent="0.2">
      <c r="A114" s="1117">
        <v>95</v>
      </c>
      <c r="B114" s="1117"/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8"/>
      <c r="N114" s="1118"/>
      <c r="O114" s="1118"/>
      <c r="P114" s="1118"/>
      <c r="Q114" s="1118"/>
      <c r="R114" s="1118"/>
      <c r="S114" s="160"/>
    </row>
    <row r="115" spans="1:19" ht="11.45" hidden="1" customHeight="1" x14ac:dyDescent="0.2">
      <c r="A115" s="1117">
        <v>96</v>
      </c>
      <c r="B115" s="1117"/>
      <c r="C115" s="1118"/>
      <c r="D115" s="1118"/>
      <c r="E115" s="1118"/>
      <c r="F115" s="1118"/>
      <c r="G115" s="1118"/>
      <c r="H115" s="1118"/>
      <c r="I115" s="1118"/>
      <c r="J115" s="1118"/>
      <c r="K115" s="1118"/>
      <c r="L115" s="1118"/>
      <c r="M115" s="1118"/>
      <c r="N115" s="1118"/>
      <c r="O115" s="1118"/>
      <c r="P115" s="1118"/>
      <c r="Q115" s="1118"/>
      <c r="R115" s="1118"/>
      <c r="S115" s="160"/>
    </row>
    <row r="116" spans="1:19" ht="11.45" hidden="1" customHeight="1" x14ac:dyDescent="0.2">
      <c r="A116" s="1117">
        <v>97</v>
      </c>
      <c r="B116" s="1117"/>
      <c r="C116" s="1118"/>
      <c r="D116" s="1118"/>
      <c r="E116" s="1118"/>
      <c r="F116" s="1118"/>
      <c r="G116" s="1118"/>
      <c r="H116" s="1118"/>
      <c r="I116" s="1118"/>
      <c r="J116" s="1118"/>
      <c r="K116" s="1118"/>
      <c r="L116" s="1118"/>
      <c r="M116" s="1118"/>
      <c r="N116" s="1118"/>
      <c r="O116" s="1118"/>
      <c r="P116" s="1118"/>
      <c r="Q116" s="1118"/>
      <c r="R116" s="1118"/>
      <c r="S116" s="160"/>
    </row>
    <row r="117" spans="1:19" ht="11.45" hidden="1" customHeight="1" x14ac:dyDescent="0.2">
      <c r="A117" s="1117">
        <v>98</v>
      </c>
      <c r="B117" s="1117"/>
      <c r="C117" s="1118"/>
      <c r="D117" s="1118"/>
      <c r="E117" s="1118"/>
      <c r="F117" s="1118"/>
      <c r="G117" s="1118"/>
      <c r="H117" s="1118"/>
      <c r="I117" s="1118"/>
      <c r="J117" s="1118"/>
      <c r="K117" s="1118"/>
      <c r="L117" s="1118"/>
      <c r="M117" s="1118"/>
      <c r="N117" s="1118"/>
      <c r="O117" s="1118"/>
      <c r="P117" s="1118"/>
      <c r="Q117" s="1118"/>
      <c r="R117" s="1118"/>
      <c r="S117" s="160"/>
    </row>
    <row r="118" spans="1:19" ht="11.45" hidden="1" customHeight="1" x14ac:dyDescent="0.2">
      <c r="A118" s="1117">
        <v>99</v>
      </c>
      <c r="B118" s="1117"/>
      <c r="C118" s="1118"/>
      <c r="D118" s="1118"/>
      <c r="E118" s="1118"/>
      <c r="F118" s="1118"/>
      <c r="G118" s="1118"/>
      <c r="H118" s="1118"/>
      <c r="I118" s="1118"/>
      <c r="J118" s="1118"/>
      <c r="K118" s="1118"/>
      <c r="L118" s="1118"/>
      <c r="M118" s="1118"/>
      <c r="N118" s="1118"/>
      <c r="O118" s="1118"/>
      <c r="P118" s="1118"/>
      <c r="Q118" s="1118"/>
      <c r="R118" s="1118"/>
      <c r="S118" s="160"/>
    </row>
    <row r="119" spans="1:19" ht="11.45" hidden="1" customHeight="1" x14ac:dyDescent="0.2">
      <c r="A119" s="1117">
        <v>100</v>
      </c>
      <c r="B119" s="1117"/>
      <c r="C119" s="1118"/>
      <c r="D119" s="1118"/>
      <c r="E119" s="1118"/>
      <c r="F119" s="1118"/>
      <c r="G119" s="1118"/>
      <c r="H119" s="1118"/>
      <c r="I119" s="1118"/>
      <c r="J119" s="1118"/>
      <c r="K119" s="1118"/>
      <c r="L119" s="1118"/>
      <c r="M119" s="1118"/>
      <c r="N119" s="1118"/>
      <c r="O119" s="1118"/>
      <c r="P119" s="1118"/>
      <c r="Q119" s="1118"/>
      <c r="R119" s="1118"/>
      <c r="S119" s="160"/>
    </row>
    <row r="120" spans="1:19" ht="11.45" hidden="1" customHeight="1" x14ac:dyDescent="0.2">
      <c r="A120" s="1117">
        <v>101</v>
      </c>
      <c r="B120" s="1117"/>
      <c r="C120" s="1118"/>
      <c r="D120" s="1118"/>
      <c r="E120" s="1118"/>
      <c r="F120" s="1118"/>
      <c r="G120" s="1118"/>
      <c r="H120" s="1118"/>
      <c r="I120" s="1118"/>
      <c r="J120" s="1118"/>
      <c r="K120" s="1118"/>
      <c r="L120" s="1118"/>
      <c r="M120" s="1118"/>
      <c r="N120" s="1118"/>
      <c r="O120" s="1118"/>
      <c r="P120" s="1118"/>
      <c r="Q120" s="1118"/>
      <c r="R120" s="1118"/>
      <c r="S120" s="160"/>
    </row>
    <row r="121" spans="1:19" ht="11.45" hidden="1" customHeight="1" x14ac:dyDescent="0.2">
      <c r="A121" s="1117">
        <v>102</v>
      </c>
      <c r="B121" s="1117"/>
      <c r="C121" s="1118"/>
      <c r="D121" s="1118"/>
      <c r="E121" s="1118"/>
      <c r="F121" s="1118"/>
      <c r="G121" s="1118"/>
      <c r="H121" s="1118"/>
      <c r="I121" s="1118"/>
      <c r="J121" s="1118"/>
      <c r="K121" s="1118"/>
      <c r="L121" s="1118"/>
      <c r="M121" s="1118"/>
      <c r="N121" s="1118"/>
      <c r="O121" s="1118"/>
      <c r="P121" s="1118"/>
      <c r="Q121" s="1118"/>
      <c r="R121" s="1118"/>
      <c r="S121" s="160"/>
    </row>
    <row r="122" spans="1:19" ht="11.45" hidden="1" customHeight="1" x14ac:dyDescent="0.2">
      <c r="A122" s="1117">
        <v>103</v>
      </c>
      <c r="B122" s="1117"/>
      <c r="C122" s="1118"/>
      <c r="D122" s="1118"/>
      <c r="E122" s="1118"/>
      <c r="F122" s="1118"/>
      <c r="G122" s="1118"/>
      <c r="H122" s="1118"/>
      <c r="I122" s="1118"/>
      <c r="J122" s="1118"/>
      <c r="K122" s="1118"/>
      <c r="L122" s="1118"/>
      <c r="M122" s="1118"/>
      <c r="N122" s="1118"/>
      <c r="O122" s="1118"/>
      <c r="P122" s="1118"/>
      <c r="Q122" s="1118"/>
      <c r="R122" s="1118"/>
      <c r="S122" s="160"/>
    </row>
    <row r="123" spans="1:19" ht="11.45" hidden="1" customHeight="1" x14ac:dyDescent="0.2">
      <c r="A123" s="1117">
        <v>104</v>
      </c>
      <c r="B123" s="1117"/>
      <c r="C123" s="1118"/>
      <c r="D123" s="1118"/>
      <c r="E123" s="1118"/>
      <c r="F123" s="1118"/>
      <c r="G123" s="1118"/>
      <c r="H123" s="1118"/>
      <c r="I123" s="1118"/>
      <c r="J123" s="1118"/>
      <c r="K123" s="1118"/>
      <c r="L123" s="1118"/>
      <c r="M123" s="1118"/>
      <c r="N123" s="1118"/>
      <c r="O123" s="1118"/>
      <c r="P123" s="1118"/>
      <c r="Q123" s="1118"/>
      <c r="R123" s="1118"/>
      <c r="S123" s="160"/>
    </row>
    <row r="124" spans="1:19" ht="11.45" hidden="1" customHeight="1" x14ac:dyDescent="0.2">
      <c r="A124" s="1117">
        <v>105</v>
      </c>
      <c r="B124" s="1117"/>
      <c r="C124" s="1118"/>
      <c r="D124" s="1118"/>
      <c r="E124" s="1118"/>
      <c r="F124" s="1118"/>
      <c r="G124" s="1118"/>
      <c r="H124" s="1118"/>
      <c r="I124" s="1118"/>
      <c r="J124" s="1118"/>
      <c r="K124" s="1118"/>
      <c r="L124" s="1118"/>
      <c r="M124" s="1118"/>
      <c r="N124" s="1118"/>
      <c r="O124" s="1118"/>
      <c r="P124" s="1118"/>
      <c r="Q124" s="1118"/>
      <c r="R124" s="1118"/>
      <c r="S124" s="160"/>
    </row>
    <row r="125" spans="1:19" ht="11.45" hidden="1" customHeight="1" x14ac:dyDescent="0.2">
      <c r="A125" s="1117">
        <v>106</v>
      </c>
      <c r="B125" s="1117"/>
      <c r="C125" s="1118"/>
      <c r="D125" s="1118"/>
      <c r="E125" s="1118"/>
      <c r="F125" s="1118"/>
      <c r="G125" s="1118"/>
      <c r="H125" s="1118"/>
      <c r="I125" s="1118"/>
      <c r="J125" s="1118"/>
      <c r="K125" s="1118"/>
      <c r="L125" s="1118"/>
      <c r="M125" s="1118"/>
      <c r="N125" s="1118"/>
      <c r="O125" s="1118"/>
      <c r="P125" s="1118"/>
      <c r="Q125" s="1118"/>
      <c r="R125" s="1118"/>
      <c r="S125" s="160"/>
    </row>
    <row r="126" spans="1:19" ht="11.45" hidden="1" customHeight="1" x14ac:dyDescent="0.2">
      <c r="A126" s="1117">
        <v>107</v>
      </c>
      <c r="B126" s="1117"/>
      <c r="C126" s="1118"/>
      <c r="D126" s="1118"/>
      <c r="E126" s="1118"/>
      <c r="F126" s="1118"/>
      <c r="G126" s="1118"/>
      <c r="H126" s="1118"/>
      <c r="I126" s="1118"/>
      <c r="J126" s="1118"/>
      <c r="K126" s="1118"/>
      <c r="L126" s="1118"/>
      <c r="M126" s="1118"/>
      <c r="N126" s="1118"/>
      <c r="O126" s="1118"/>
      <c r="P126" s="1118"/>
      <c r="Q126" s="1118"/>
      <c r="R126" s="1118"/>
      <c r="S126" s="160"/>
    </row>
    <row r="127" spans="1:19" ht="11.45" hidden="1" customHeight="1" x14ac:dyDescent="0.2">
      <c r="A127" s="1117">
        <v>108</v>
      </c>
      <c r="B127" s="1117"/>
      <c r="C127" s="1118"/>
      <c r="D127" s="1118"/>
      <c r="E127" s="1118"/>
      <c r="F127" s="1118"/>
      <c r="G127" s="1118"/>
      <c r="H127" s="1118"/>
      <c r="I127" s="1118"/>
      <c r="J127" s="1118"/>
      <c r="K127" s="1118"/>
      <c r="L127" s="1118"/>
      <c r="M127" s="1118"/>
      <c r="N127" s="1118"/>
      <c r="O127" s="1118"/>
      <c r="P127" s="1118"/>
      <c r="Q127" s="1118"/>
      <c r="R127" s="1118"/>
      <c r="S127" s="160"/>
    </row>
    <row r="128" spans="1:19" ht="11.45" hidden="1" customHeight="1" x14ac:dyDescent="0.2">
      <c r="A128" s="1117">
        <v>109</v>
      </c>
      <c r="B128" s="1117"/>
      <c r="C128" s="1118"/>
      <c r="D128" s="1118"/>
      <c r="E128" s="1118"/>
      <c r="F128" s="1118"/>
      <c r="G128" s="1118"/>
      <c r="H128" s="1118"/>
      <c r="I128" s="1118"/>
      <c r="J128" s="1118"/>
      <c r="K128" s="1118"/>
      <c r="L128" s="1118"/>
      <c r="M128" s="1118"/>
      <c r="N128" s="1118"/>
      <c r="O128" s="1118"/>
      <c r="P128" s="1118"/>
      <c r="Q128" s="1118"/>
      <c r="R128" s="1118"/>
      <c r="S128" s="160"/>
    </row>
    <row r="129" spans="1:20" ht="11.45" hidden="1" customHeight="1" x14ac:dyDescent="0.2">
      <c r="A129" s="1117">
        <v>110</v>
      </c>
      <c r="B129" s="1117"/>
      <c r="C129" s="1118"/>
      <c r="D129" s="1118"/>
      <c r="E129" s="1118"/>
      <c r="F129" s="1118"/>
      <c r="G129" s="1118"/>
      <c r="H129" s="1118"/>
      <c r="I129" s="1118"/>
      <c r="J129" s="1118"/>
      <c r="K129" s="1118"/>
      <c r="L129" s="1118"/>
      <c r="M129" s="1118"/>
      <c r="N129" s="1118"/>
      <c r="O129" s="1118"/>
      <c r="P129" s="1118"/>
      <c r="Q129" s="1118"/>
      <c r="R129" s="1118"/>
      <c r="S129" s="160"/>
    </row>
    <row r="130" spans="1:20" ht="11.45" hidden="1" customHeight="1" x14ac:dyDescent="0.2">
      <c r="A130" s="1117">
        <v>111</v>
      </c>
      <c r="B130" s="1117"/>
      <c r="C130" s="1118"/>
      <c r="D130" s="1118"/>
      <c r="E130" s="1118"/>
      <c r="F130" s="1118"/>
      <c r="G130" s="1118"/>
      <c r="H130" s="1118"/>
      <c r="I130" s="1118"/>
      <c r="J130" s="1118"/>
      <c r="K130" s="1118"/>
      <c r="L130" s="1118"/>
      <c r="M130" s="1118"/>
      <c r="N130" s="1118"/>
      <c r="O130" s="1118"/>
      <c r="P130" s="1118"/>
      <c r="Q130" s="1118"/>
      <c r="R130" s="1118"/>
      <c r="S130" s="160"/>
    </row>
    <row r="131" spans="1:20" ht="11.45" hidden="1" customHeight="1" x14ac:dyDescent="0.2">
      <c r="A131" s="1117">
        <v>112</v>
      </c>
      <c r="B131" s="1117"/>
      <c r="C131" s="1118"/>
      <c r="D131" s="1118"/>
      <c r="E131" s="1118"/>
      <c r="F131" s="1118"/>
      <c r="G131" s="1118"/>
      <c r="H131" s="1118"/>
      <c r="I131" s="1118"/>
      <c r="J131" s="1118"/>
      <c r="K131" s="1118"/>
      <c r="L131" s="1118"/>
      <c r="M131" s="1118"/>
      <c r="N131" s="1118"/>
      <c r="O131" s="1118"/>
      <c r="P131" s="1118"/>
      <c r="Q131" s="1118"/>
      <c r="R131" s="1118"/>
      <c r="S131" s="160"/>
    </row>
    <row r="132" spans="1:20" ht="11.45" hidden="1" customHeight="1" x14ac:dyDescent="0.2">
      <c r="A132" s="1117">
        <v>113</v>
      </c>
      <c r="B132" s="1117"/>
      <c r="C132" s="1118"/>
      <c r="D132" s="1118"/>
      <c r="E132" s="1118"/>
      <c r="F132" s="1118"/>
      <c r="G132" s="1118"/>
      <c r="H132" s="1118"/>
      <c r="I132" s="1118"/>
      <c r="J132" s="1118"/>
      <c r="K132" s="1118"/>
      <c r="L132" s="1118"/>
      <c r="M132" s="1118"/>
      <c r="N132" s="1118"/>
      <c r="O132" s="1118"/>
      <c r="P132" s="1118"/>
      <c r="Q132" s="1118"/>
      <c r="R132" s="1118"/>
      <c r="S132" s="160"/>
    </row>
    <row r="133" spans="1:20" ht="11.45" hidden="1" customHeight="1" x14ac:dyDescent="0.2">
      <c r="A133" s="1117">
        <v>114</v>
      </c>
      <c r="B133" s="1117"/>
      <c r="C133" s="1118"/>
      <c r="D133" s="1118"/>
      <c r="E133" s="1118"/>
      <c r="F133" s="1118"/>
      <c r="G133" s="1118"/>
      <c r="H133" s="1118"/>
      <c r="I133" s="1118"/>
      <c r="J133" s="1118"/>
      <c r="K133" s="1118"/>
      <c r="L133" s="1118"/>
      <c r="M133" s="1118"/>
      <c r="N133" s="1118"/>
      <c r="O133" s="1118"/>
      <c r="P133" s="1118"/>
      <c r="Q133" s="1118"/>
      <c r="R133" s="1118"/>
      <c r="S133" s="160"/>
    </row>
    <row r="134" spans="1:20" ht="11.45" hidden="1" customHeight="1" x14ac:dyDescent="0.2">
      <c r="A134" s="1117">
        <v>115</v>
      </c>
      <c r="B134" s="1117"/>
      <c r="C134" s="1118"/>
      <c r="D134" s="1118"/>
      <c r="E134" s="1118"/>
      <c r="F134" s="1118"/>
      <c r="G134" s="1118"/>
      <c r="H134" s="1118"/>
      <c r="I134" s="1118"/>
      <c r="J134" s="1118"/>
      <c r="K134" s="1118"/>
      <c r="L134" s="1118"/>
      <c r="M134" s="1118"/>
      <c r="N134" s="1118"/>
      <c r="O134" s="1118"/>
      <c r="P134" s="1118"/>
      <c r="Q134" s="1118"/>
      <c r="R134" s="1118"/>
      <c r="S134" s="160"/>
    </row>
    <row r="135" spans="1:20" ht="11.45" hidden="1" customHeight="1" x14ac:dyDescent="0.2">
      <c r="A135" s="1117">
        <v>116</v>
      </c>
      <c r="B135" s="1117"/>
      <c r="C135" s="1118"/>
      <c r="D135" s="1118"/>
      <c r="E135" s="1118"/>
      <c r="F135" s="1118"/>
      <c r="G135" s="1118"/>
      <c r="H135" s="1118"/>
      <c r="I135" s="1118"/>
      <c r="J135" s="1118"/>
      <c r="K135" s="1118"/>
      <c r="L135" s="1118"/>
      <c r="M135" s="1118"/>
      <c r="N135" s="1118"/>
      <c r="O135" s="1118"/>
      <c r="P135" s="1118"/>
      <c r="Q135" s="1118"/>
      <c r="R135" s="1118"/>
      <c r="S135" s="160"/>
    </row>
    <row r="136" spans="1:20" ht="11.45" hidden="1" customHeight="1" x14ac:dyDescent="0.2">
      <c r="A136" s="1117">
        <v>117</v>
      </c>
      <c r="B136" s="1117"/>
      <c r="C136" s="1118"/>
      <c r="D136" s="1118"/>
      <c r="E136" s="1118"/>
      <c r="F136" s="1118"/>
      <c r="G136" s="1118"/>
      <c r="H136" s="1118"/>
      <c r="I136" s="1118"/>
      <c r="J136" s="1118"/>
      <c r="K136" s="1118"/>
      <c r="L136" s="1118"/>
      <c r="M136" s="1118"/>
      <c r="N136" s="1118"/>
      <c r="O136" s="1118"/>
      <c r="P136" s="1118"/>
      <c r="Q136" s="1118"/>
      <c r="R136" s="1118"/>
      <c r="S136" s="160"/>
    </row>
    <row r="137" spans="1:20" ht="11.45" hidden="1" customHeight="1" x14ac:dyDescent="0.2">
      <c r="A137" s="1117">
        <v>118</v>
      </c>
      <c r="B137" s="1117"/>
      <c r="C137" s="1118"/>
      <c r="D137" s="1118"/>
      <c r="E137" s="1118"/>
      <c r="F137" s="1118"/>
      <c r="G137" s="1118"/>
      <c r="H137" s="1118"/>
      <c r="I137" s="1118"/>
      <c r="J137" s="1118"/>
      <c r="K137" s="1118"/>
      <c r="L137" s="1118"/>
      <c r="M137" s="1118"/>
      <c r="N137" s="1118"/>
      <c r="O137" s="1118"/>
      <c r="P137" s="1118"/>
      <c r="Q137" s="1118"/>
      <c r="R137" s="1118"/>
      <c r="S137" s="160"/>
    </row>
    <row r="138" spans="1:20" ht="11.45" hidden="1" customHeight="1" x14ac:dyDescent="0.2">
      <c r="A138" s="1117">
        <v>119</v>
      </c>
      <c r="B138" s="1117"/>
      <c r="C138" s="1118"/>
      <c r="D138" s="1118"/>
      <c r="E138" s="1118"/>
      <c r="F138" s="1118"/>
      <c r="G138" s="1118"/>
      <c r="H138" s="1118"/>
      <c r="I138" s="1118"/>
      <c r="J138" s="1118"/>
      <c r="K138" s="1118"/>
      <c r="L138" s="1118"/>
      <c r="M138" s="1118"/>
      <c r="N138" s="1118"/>
      <c r="O138" s="1118"/>
      <c r="P138" s="1118"/>
      <c r="Q138" s="1118"/>
      <c r="R138" s="1118"/>
      <c r="S138" s="160"/>
    </row>
    <row r="139" spans="1:20" ht="11.45" hidden="1" customHeight="1" x14ac:dyDescent="0.2">
      <c r="A139" s="1117">
        <v>120</v>
      </c>
      <c r="B139" s="1117"/>
      <c r="C139" s="1118"/>
      <c r="D139" s="1118"/>
      <c r="E139" s="1118"/>
      <c r="F139" s="1118"/>
      <c r="G139" s="1118"/>
      <c r="H139" s="1118"/>
      <c r="I139" s="1118"/>
      <c r="J139" s="1118"/>
      <c r="K139" s="1118"/>
      <c r="L139" s="1118"/>
      <c r="M139" s="1118"/>
      <c r="N139" s="1118"/>
      <c r="O139" s="1118"/>
      <c r="P139" s="1118"/>
      <c r="Q139" s="1118"/>
      <c r="R139" s="1118"/>
      <c r="S139" s="160"/>
    </row>
    <row r="140" spans="1:20" ht="8.25" customHeight="1" x14ac:dyDescent="0.2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</row>
    <row r="144" spans="1:20" x14ac:dyDescent="0.2">
      <c r="A144" s="992" t="s">
        <v>180</v>
      </c>
      <c r="B144" s="992"/>
      <c r="C144" s="992"/>
      <c r="D144" s="1003"/>
      <c r="E144" s="1003"/>
      <c r="F144" s="1003"/>
      <c r="G144" s="153"/>
      <c r="H144" s="403"/>
      <c r="I144" s="403"/>
      <c r="J144" s="403"/>
      <c r="K144" s="403"/>
      <c r="L144" s="403"/>
      <c r="M144" s="403"/>
      <c r="N144" s="403"/>
      <c r="O144" s="1003"/>
      <c r="P144" s="1003"/>
      <c r="Q144" s="1003"/>
      <c r="R144" s="1003"/>
      <c r="S144" s="1003"/>
      <c r="T144" s="1003"/>
    </row>
    <row r="145" spans="1:21" x14ac:dyDescent="0.2">
      <c r="A145" s="404"/>
      <c r="B145" s="404"/>
      <c r="C145" s="404"/>
      <c r="D145" s="1021" t="s">
        <v>181</v>
      </c>
      <c r="E145" s="1021"/>
      <c r="F145" s="1021"/>
      <c r="G145" s="72"/>
      <c r="H145" s="404"/>
      <c r="I145" s="1002" t="s">
        <v>182</v>
      </c>
      <c r="J145" s="1002"/>
      <c r="K145" s="1002"/>
      <c r="L145" s="1002"/>
      <c r="M145" s="1002"/>
      <c r="N145" s="404"/>
      <c r="O145" s="1021" t="s">
        <v>183</v>
      </c>
      <c r="P145" s="1021"/>
      <c r="Q145" s="1021"/>
      <c r="R145" s="1021"/>
      <c r="S145" s="1021"/>
      <c r="T145" s="1021"/>
      <c r="U145" s="404"/>
    </row>
  </sheetData>
  <sheetProtection selectLockedCells="1" selectUnlockedCells="1"/>
  <mergeCells count="283">
    <mergeCell ref="D145:F145"/>
    <mergeCell ref="I145:M145"/>
    <mergeCell ref="O145:T145"/>
    <mergeCell ref="O144:T144"/>
    <mergeCell ref="A7:S7"/>
    <mergeCell ref="A8:S8"/>
    <mergeCell ref="A9:T9"/>
    <mergeCell ref="A11:S11"/>
    <mergeCell ref="A12:S12"/>
    <mergeCell ref="A13:S13"/>
    <mergeCell ref="A17:B17"/>
    <mergeCell ref="C17:K17"/>
    <mergeCell ref="N17:R17"/>
    <mergeCell ref="A14:B14"/>
    <mergeCell ref="C14:K14"/>
    <mergeCell ref="N14:R14"/>
    <mergeCell ref="A15:S15"/>
    <mergeCell ref="A16:B16"/>
    <mergeCell ref="C16:R16"/>
    <mergeCell ref="A18:B18"/>
    <mergeCell ref="C18:K18"/>
    <mergeCell ref="N18:R18"/>
    <mergeCell ref="A19:B19"/>
    <mergeCell ref="C19:K19"/>
    <mergeCell ref="N19:R19"/>
    <mergeCell ref="A20:B20"/>
    <mergeCell ref="C20:K20"/>
    <mergeCell ref="N20:R20"/>
    <mergeCell ref="A21:B21"/>
    <mergeCell ref="C21:K21"/>
    <mergeCell ref="N21:R21"/>
    <mergeCell ref="A22:B22"/>
    <mergeCell ref="C22:K22"/>
    <mergeCell ref="N22:R22"/>
    <mergeCell ref="A23:B23"/>
    <mergeCell ref="C23:K23"/>
    <mergeCell ref="N23:R23"/>
    <mergeCell ref="A24:B24"/>
    <mergeCell ref="C24:K24"/>
    <mergeCell ref="N24:R24"/>
    <mergeCell ref="A28:B28"/>
    <mergeCell ref="C28:K28"/>
    <mergeCell ref="N28:R28"/>
    <mergeCell ref="A25:S25"/>
    <mergeCell ref="A26:B26"/>
    <mergeCell ref="C26:R26"/>
    <mergeCell ref="A29:B29"/>
    <mergeCell ref="C29:K29"/>
    <mergeCell ref="N29:R29"/>
    <mergeCell ref="A30:B30"/>
    <mergeCell ref="C30:K30"/>
    <mergeCell ref="N30:R30"/>
    <mergeCell ref="A31:B31"/>
    <mergeCell ref="C31:K31"/>
    <mergeCell ref="N31:R31"/>
    <mergeCell ref="A32:B32"/>
    <mergeCell ref="C32:K32"/>
    <mergeCell ref="N32:R32"/>
    <mergeCell ref="A33:B33"/>
    <mergeCell ref="C33:K33"/>
    <mergeCell ref="N33:R33"/>
    <mergeCell ref="A34:B34"/>
    <mergeCell ref="C34:K34"/>
    <mergeCell ref="N34:R34"/>
    <mergeCell ref="A35:B35"/>
    <mergeCell ref="C35:K35"/>
    <mergeCell ref="N35:R35"/>
    <mergeCell ref="A36:B36"/>
    <mergeCell ref="C36:K36"/>
    <mergeCell ref="N36:R36"/>
    <mergeCell ref="A37:B37"/>
    <mergeCell ref="C37:K37"/>
    <mergeCell ref="N37:R37"/>
    <mergeCell ref="A38:B38"/>
    <mergeCell ref="C38:K38"/>
    <mergeCell ref="N38:R38"/>
    <mergeCell ref="A39:B39"/>
    <mergeCell ref="C39:K39"/>
    <mergeCell ref="N39:R39"/>
    <mergeCell ref="A40:B40"/>
    <mergeCell ref="C40:R40"/>
    <mergeCell ref="A41:B41"/>
    <mergeCell ref="C41:R41"/>
    <mergeCell ref="A42:B42"/>
    <mergeCell ref="C42:R42"/>
    <mergeCell ref="A43:B43"/>
    <mergeCell ref="C43:R43"/>
    <mergeCell ref="A44:B44"/>
    <mergeCell ref="C44:R44"/>
    <mergeCell ref="A45:B45"/>
    <mergeCell ref="C45:R45"/>
    <mergeCell ref="A46:B46"/>
    <mergeCell ref="C46:R46"/>
    <mergeCell ref="A47:B47"/>
    <mergeCell ref="C47:R47"/>
    <mergeCell ref="A48:B48"/>
    <mergeCell ref="C48:R48"/>
    <mergeCell ref="A49:B49"/>
    <mergeCell ref="C49:R49"/>
    <mergeCell ref="A50:B50"/>
    <mergeCell ref="C50:R50"/>
    <mergeCell ref="A51:B51"/>
    <mergeCell ref="C51:R51"/>
    <mergeCell ref="A52:B52"/>
    <mergeCell ref="C52:R52"/>
    <mergeCell ref="A53:B53"/>
    <mergeCell ref="C53:R53"/>
    <mergeCell ref="A54:B54"/>
    <mergeCell ref="C54:R54"/>
    <mergeCell ref="A55:B55"/>
    <mergeCell ref="C55:R55"/>
    <mergeCell ref="A56:B56"/>
    <mergeCell ref="C56:R56"/>
    <mergeCell ref="A57:B57"/>
    <mergeCell ref="C57:R57"/>
    <mergeCell ref="A58:B58"/>
    <mergeCell ref="C58:R58"/>
    <mergeCell ref="A59:B59"/>
    <mergeCell ref="C59:R59"/>
    <mergeCell ref="A60:B60"/>
    <mergeCell ref="C60:R60"/>
    <mergeCell ref="A61:B61"/>
    <mergeCell ref="C61:R61"/>
    <mergeCell ref="A62:B62"/>
    <mergeCell ref="C62:R62"/>
    <mergeCell ref="A63:B63"/>
    <mergeCell ref="C63:R63"/>
    <mergeCell ref="A64:B64"/>
    <mergeCell ref="C64:R64"/>
    <mergeCell ref="A65:B65"/>
    <mergeCell ref="C65:R65"/>
    <mergeCell ref="A66:B66"/>
    <mergeCell ref="C66:R66"/>
    <mergeCell ref="A67:B67"/>
    <mergeCell ref="C67:R67"/>
    <mergeCell ref="A68:B68"/>
    <mergeCell ref="C68:R68"/>
    <mergeCell ref="A69:B69"/>
    <mergeCell ref="C69:R69"/>
    <mergeCell ref="A70:B70"/>
    <mergeCell ref="C70:R70"/>
    <mergeCell ref="A71:B71"/>
    <mergeCell ref="C71:R71"/>
    <mergeCell ref="A72:B72"/>
    <mergeCell ref="C72:R72"/>
    <mergeCell ref="A73:B73"/>
    <mergeCell ref="C73:R73"/>
    <mergeCell ref="A74:B74"/>
    <mergeCell ref="C74:R74"/>
    <mergeCell ref="A75:B75"/>
    <mergeCell ref="C75:R75"/>
    <mergeCell ref="A76:B76"/>
    <mergeCell ref="C76:R76"/>
    <mergeCell ref="A77:B77"/>
    <mergeCell ref="C77:R77"/>
    <mergeCell ref="A78:B78"/>
    <mergeCell ref="C78:R78"/>
    <mergeCell ref="A79:B79"/>
    <mergeCell ref="C79:R79"/>
    <mergeCell ref="A80:B80"/>
    <mergeCell ref="C80:R80"/>
    <mergeCell ref="A81:B81"/>
    <mergeCell ref="C81:R81"/>
    <mergeCell ref="A82:B82"/>
    <mergeCell ref="C82:R82"/>
    <mergeCell ref="A83:B83"/>
    <mergeCell ref="C83:R83"/>
    <mergeCell ref="A84:B84"/>
    <mergeCell ref="C84:R84"/>
    <mergeCell ref="A85:B85"/>
    <mergeCell ref="C85:R85"/>
    <mergeCell ref="A86:B86"/>
    <mergeCell ref="C86:R86"/>
    <mergeCell ref="A87:B87"/>
    <mergeCell ref="C87:R87"/>
    <mergeCell ref="A88:B88"/>
    <mergeCell ref="C88:R88"/>
    <mergeCell ref="A89:B89"/>
    <mergeCell ref="C89:R89"/>
    <mergeCell ref="A90:B90"/>
    <mergeCell ref="C90:R90"/>
    <mergeCell ref="A91:B91"/>
    <mergeCell ref="C91:R91"/>
    <mergeCell ref="A92:B92"/>
    <mergeCell ref="C92:R92"/>
    <mergeCell ref="A93:B93"/>
    <mergeCell ref="C93:R93"/>
    <mergeCell ref="A94:B94"/>
    <mergeCell ref="C94:R94"/>
    <mergeCell ref="A95:B95"/>
    <mergeCell ref="C95:R95"/>
    <mergeCell ref="A96:B96"/>
    <mergeCell ref="C96:R96"/>
    <mergeCell ref="A97:B97"/>
    <mergeCell ref="C97:R97"/>
    <mergeCell ref="A98:B98"/>
    <mergeCell ref="C98:R98"/>
    <mergeCell ref="A99:B99"/>
    <mergeCell ref="C99:R99"/>
    <mergeCell ref="A100:B100"/>
    <mergeCell ref="C100:R100"/>
    <mergeCell ref="A101:B101"/>
    <mergeCell ref="C101:R101"/>
    <mergeCell ref="A102:B102"/>
    <mergeCell ref="C102:R102"/>
    <mergeCell ref="A103:B103"/>
    <mergeCell ref="C103:R103"/>
    <mergeCell ref="A104:B104"/>
    <mergeCell ref="C104:R104"/>
    <mergeCell ref="A105:B105"/>
    <mergeCell ref="C105:R105"/>
    <mergeCell ref="A106:B106"/>
    <mergeCell ref="C106:R106"/>
    <mergeCell ref="A107:B107"/>
    <mergeCell ref="C107:R107"/>
    <mergeCell ref="A108:B108"/>
    <mergeCell ref="C108:R108"/>
    <mergeCell ref="A109:B109"/>
    <mergeCell ref="C109:R109"/>
    <mergeCell ref="A110:B110"/>
    <mergeCell ref="C110:R110"/>
    <mergeCell ref="A111:B111"/>
    <mergeCell ref="C111:R111"/>
    <mergeCell ref="A112:B112"/>
    <mergeCell ref="C112:R112"/>
    <mergeCell ref="A113:B113"/>
    <mergeCell ref="C113:R113"/>
    <mergeCell ref="A114:B114"/>
    <mergeCell ref="C114:R114"/>
    <mergeCell ref="A115:B115"/>
    <mergeCell ref="C115:R115"/>
    <mergeCell ref="A116:B116"/>
    <mergeCell ref="C116:R116"/>
    <mergeCell ref="A117:B117"/>
    <mergeCell ref="C117:R117"/>
    <mergeCell ref="A118:B118"/>
    <mergeCell ref="C118:R118"/>
    <mergeCell ref="A119:B119"/>
    <mergeCell ref="C119:R119"/>
    <mergeCell ref="A120:B120"/>
    <mergeCell ref="C120:R120"/>
    <mergeCell ref="A121:B121"/>
    <mergeCell ref="C121:R121"/>
    <mergeCell ref="A129:B129"/>
    <mergeCell ref="C129:R129"/>
    <mergeCell ref="A130:B130"/>
    <mergeCell ref="C130:R130"/>
    <mergeCell ref="A131:B131"/>
    <mergeCell ref="C131:R131"/>
    <mergeCell ref="A122:B122"/>
    <mergeCell ref="C122:R122"/>
    <mergeCell ref="A123:B123"/>
    <mergeCell ref="C123:R123"/>
    <mergeCell ref="A124:B124"/>
    <mergeCell ref="C124:R124"/>
    <mergeCell ref="A125:B125"/>
    <mergeCell ref="C125:R125"/>
    <mergeCell ref="A126:B126"/>
    <mergeCell ref="C126:R126"/>
    <mergeCell ref="A10:T10"/>
    <mergeCell ref="A138:B138"/>
    <mergeCell ref="C138:R138"/>
    <mergeCell ref="A139:B139"/>
    <mergeCell ref="C139:R139"/>
    <mergeCell ref="A144:C144"/>
    <mergeCell ref="D144:F144"/>
    <mergeCell ref="A135:B135"/>
    <mergeCell ref="C135:R135"/>
    <mergeCell ref="A136:B136"/>
    <mergeCell ref="A27:T27"/>
    <mergeCell ref="C136:R136"/>
    <mergeCell ref="A137:B137"/>
    <mergeCell ref="C137:R137"/>
    <mergeCell ref="A132:B132"/>
    <mergeCell ref="C132:R132"/>
    <mergeCell ref="A133:B133"/>
    <mergeCell ref="C133:R133"/>
    <mergeCell ref="A134:B134"/>
    <mergeCell ref="C134:R134"/>
    <mergeCell ref="A127:B127"/>
    <mergeCell ref="C127:R127"/>
    <mergeCell ref="A128:B128"/>
    <mergeCell ref="C128:R128"/>
  </mergeCells>
  <pageMargins left="0.51181102362204722" right="0.51181102362204722" top="0.3543307086614173" bottom="0.3543307086614173" header="0.31496062992125984" footer="0.31496062992125984"/>
  <pageSetup paperSize="9" scale="96" firstPageNumber="0" orientation="landscape" horizontalDpi="300" verticalDpi="300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7:S142"/>
  <sheetViews>
    <sheetView topLeftCell="A7" zoomScale="88" zoomScaleNormal="88" workbookViewId="0">
      <selection activeCell="R19" sqref="R19"/>
    </sheetView>
  </sheetViews>
  <sheetFormatPr defaultColWidth="8.85546875" defaultRowHeight="12" x14ac:dyDescent="0.2"/>
  <cols>
    <col min="1" max="2" width="4.140625" style="5" customWidth="1"/>
    <col min="3" max="3" width="5.5703125" style="5" customWidth="1"/>
    <col min="4" max="4" width="3.42578125" style="5" customWidth="1"/>
    <col min="5" max="5" width="7.7109375" style="5" customWidth="1"/>
    <col min="6" max="6" width="7.85546875" style="5" customWidth="1"/>
    <col min="7" max="7" width="1.85546875" style="5" customWidth="1"/>
    <col min="8" max="8" width="2.85546875" style="5" customWidth="1"/>
    <col min="9" max="9" width="2.42578125" style="5" customWidth="1"/>
    <col min="10" max="10" width="2.7109375" style="5" customWidth="1"/>
    <col min="11" max="11" width="2" style="5" customWidth="1"/>
    <col min="12" max="12" width="19" style="5" customWidth="1"/>
    <col min="13" max="13" width="3.42578125" style="5" customWidth="1"/>
    <col min="14" max="14" width="3.5703125" style="5" customWidth="1"/>
    <col min="15" max="15" width="3.28515625" style="5" customWidth="1"/>
    <col min="16" max="16" width="6.85546875" style="5" customWidth="1"/>
    <col min="17" max="17" width="3.7109375" style="5" customWidth="1"/>
    <col min="18" max="18" width="23.7109375" style="5" customWidth="1"/>
    <col min="19" max="19" width="16.140625" style="5" customWidth="1"/>
    <col min="20" max="16384" width="8.85546875" style="5"/>
  </cols>
  <sheetData>
    <row r="7" spans="1:19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</row>
    <row r="8" spans="1:19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</row>
    <row r="9" spans="1:19" ht="31.9" customHeight="1" x14ac:dyDescent="0.2">
      <c r="A9" s="1159" t="s">
        <v>2172</v>
      </c>
      <c r="B9" s="1159"/>
      <c r="C9" s="1159"/>
      <c r="D9" s="1159"/>
      <c r="E9" s="1159"/>
      <c r="F9" s="1159"/>
      <c r="G9" s="1159"/>
      <c r="H9" s="1159"/>
      <c r="I9" s="1159"/>
      <c r="J9" s="1159"/>
      <c r="K9" s="1159"/>
      <c r="L9" s="1159"/>
      <c r="M9" s="1159"/>
      <c r="N9" s="1159"/>
      <c r="O9" s="1159"/>
      <c r="P9" s="1159"/>
      <c r="Q9" s="1159"/>
      <c r="R9" s="1159"/>
      <c r="S9" s="1159"/>
    </row>
    <row r="10" spans="1:19" ht="16.5" customHeight="1" x14ac:dyDescent="0.2">
      <c r="A10" s="1159">
        <f>Декларация!G9</f>
        <v>0</v>
      </c>
      <c r="B10" s="1159"/>
      <c r="C10" s="1159"/>
      <c r="D10" s="1159"/>
      <c r="E10" s="1159"/>
      <c r="F10" s="1159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82"/>
    </row>
    <row r="11" spans="1:19" ht="15" customHeight="1" x14ac:dyDescent="0.2">
      <c r="A11" s="995">
        <f>Декларация!D5</f>
        <v>0</v>
      </c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</row>
    <row r="12" spans="1:19" ht="15" customHeight="1" x14ac:dyDescent="0.2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</row>
    <row r="13" spans="1:19" ht="45.75" customHeight="1" x14ac:dyDescent="0.2">
      <c r="A13" s="1122" t="s">
        <v>233</v>
      </c>
      <c r="B13" s="1122"/>
      <c r="C13" s="1132" t="s">
        <v>403</v>
      </c>
      <c r="D13" s="1132"/>
      <c r="E13" s="1132"/>
      <c r="F13" s="1132"/>
      <c r="G13" s="1132"/>
      <c r="H13" s="1132"/>
      <c r="I13" s="1132"/>
      <c r="J13" s="1132"/>
      <c r="K13" s="1132"/>
      <c r="L13" s="185" t="s">
        <v>395</v>
      </c>
      <c r="M13" s="1160" t="s">
        <v>345</v>
      </c>
      <c r="N13" s="1160"/>
      <c r="O13" s="1160"/>
      <c r="P13" s="1160"/>
      <c r="Q13" s="1160"/>
      <c r="R13" s="155" t="s">
        <v>329</v>
      </c>
      <c r="S13" s="186" t="s">
        <v>383</v>
      </c>
    </row>
    <row r="14" spans="1:19" ht="8.25" customHeight="1" x14ac:dyDescent="0.2">
      <c r="A14" s="986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7"/>
    </row>
    <row r="15" spans="1:19" s="150" customFormat="1" ht="38.450000000000003" customHeight="1" x14ac:dyDescent="0.2">
      <c r="A15" s="987"/>
      <c r="B15" s="987"/>
      <c r="C15" s="1115" t="s">
        <v>330</v>
      </c>
      <c r="D15" s="1115"/>
      <c r="E15" s="1115"/>
      <c r="F15" s="1115"/>
      <c r="G15" s="1115"/>
      <c r="H15" s="1115"/>
      <c r="I15" s="1115"/>
      <c r="J15" s="1115"/>
      <c r="K15" s="1115"/>
      <c r="L15" s="1115"/>
      <c r="M15" s="1115"/>
      <c r="N15" s="1115"/>
      <c r="O15" s="1115"/>
      <c r="P15" s="1115"/>
      <c r="Q15" s="1115"/>
      <c r="R15" s="183">
        <f>SUM(R19:R138)</f>
        <v>0</v>
      </c>
      <c r="S15" s="184"/>
    </row>
    <row r="16" spans="1:19" ht="8.25" customHeight="1" x14ac:dyDescent="0.2">
      <c r="A16" s="1099"/>
      <c r="B16" s="1099"/>
      <c r="C16" s="1099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099"/>
      <c r="P16" s="1099"/>
      <c r="Q16" s="1099"/>
      <c r="R16" s="1099"/>
      <c r="S16" s="102"/>
    </row>
    <row r="17" spans="1:19" x14ac:dyDescent="0.2">
      <c r="A17" s="1117"/>
      <c r="B17" s="1117"/>
      <c r="C17" s="1099" t="s">
        <v>331</v>
      </c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00"/>
      <c r="S17" s="1101"/>
    </row>
    <row r="18" spans="1:19" ht="8.25" customHeight="1" x14ac:dyDescent="0.2">
      <c r="A18" s="1117"/>
      <c r="B18" s="1117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02"/>
    </row>
    <row r="19" spans="1:19" x14ac:dyDescent="0.2">
      <c r="A19" s="1117">
        <v>1</v>
      </c>
      <c r="B19" s="1117"/>
      <c r="C19" s="1119"/>
      <c r="D19" s="1119"/>
      <c r="E19" s="1119"/>
      <c r="F19" s="1119"/>
      <c r="G19" s="1119"/>
      <c r="H19" s="1119"/>
      <c r="I19" s="1119"/>
      <c r="J19" s="1119"/>
      <c r="K19" s="1119"/>
      <c r="L19" s="159"/>
      <c r="M19" s="1120"/>
      <c r="N19" s="1120"/>
      <c r="O19" s="1120"/>
      <c r="P19" s="1120"/>
      <c r="Q19" s="1120"/>
      <c r="R19" s="160"/>
      <c r="S19" s="102"/>
    </row>
    <row r="20" spans="1:19" x14ac:dyDescent="0.2">
      <c r="A20" s="1117">
        <v>2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59"/>
      <c r="M20" s="1120"/>
      <c r="N20" s="1120"/>
      <c r="O20" s="1120"/>
      <c r="P20" s="1120"/>
      <c r="Q20" s="1120"/>
      <c r="R20" s="160"/>
      <c r="S20" s="102"/>
    </row>
    <row r="21" spans="1:19" x14ac:dyDescent="0.2">
      <c r="A21" s="1117">
        <v>3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59"/>
      <c r="M21" s="1120"/>
      <c r="N21" s="1120"/>
      <c r="O21" s="1120"/>
      <c r="P21" s="1120"/>
      <c r="Q21" s="1120"/>
      <c r="R21" s="160"/>
      <c r="S21" s="102"/>
    </row>
    <row r="22" spans="1:19" x14ac:dyDescent="0.2">
      <c r="A22" s="1117">
        <v>4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59"/>
      <c r="M22" s="1120"/>
      <c r="N22" s="1120"/>
      <c r="O22" s="1120"/>
      <c r="P22" s="1120"/>
      <c r="Q22" s="1120"/>
      <c r="R22" s="160"/>
      <c r="S22" s="102"/>
    </row>
    <row r="23" spans="1:19" x14ac:dyDescent="0.2">
      <c r="A23" s="1117">
        <v>5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59"/>
      <c r="M23" s="1120"/>
      <c r="N23" s="1120"/>
      <c r="O23" s="1120"/>
      <c r="P23" s="1120"/>
      <c r="Q23" s="1120"/>
      <c r="R23" s="160"/>
      <c r="S23" s="102"/>
    </row>
    <row r="24" spans="1:19" x14ac:dyDescent="0.2">
      <c r="A24" s="1117">
        <v>6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59"/>
      <c r="M24" s="1120"/>
      <c r="N24" s="1120"/>
      <c r="O24" s="1120"/>
      <c r="P24" s="1120"/>
      <c r="Q24" s="1120"/>
      <c r="R24" s="160"/>
      <c r="S24" s="102"/>
    </row>
    <row r="25" spans="1:19" x14ac:dyDescent="0.2">
      <c r="A25" s="1117">
        <v>7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59"/>
      <c r="M25" s="1120"/>
      <c r="N25" s="1120"/>
      <c r="O25" s="1120"/>
      <c r="P25" s="1120"/>
      <c r="Q25" s="1120"/>
      <c r="R25" s="160"/>
      <c r="S25" s="102"/>
    </row>
    <row r="26" spans="1:19" x14ac:dyDescent="0.2">
      <c r="A26" s="1117">
        <v>8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59"/>
      <c r="M26" s="1120"/>
      <c r="N26" s="1120"/>
      <c r="O26" s="1120"/>
      <c r="P26" s="1120"/>
      <c r="Q26" s="1120"/>
      <c r="R26" s="160"/>
      <c r="S26" s="102"/>
    </row>
    <row r="27" spans="1:19" x14ac:dyDescent="0.2">
      <c r="A27" s="1117">
        <v>9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59"/>
      <c r="M27" s="1120"/>
      <c r="N27" s="1120"/>
      <c r="O27" s="1120"/>
      <c r="P27" s="1120"/>
      <c r="Q27" s="1120"/>
      <c r="R27" s="160"/>
      <c r="S27" s="102"/>
    </row>
    <row r="28" spans="1:19" x14ac:dyDescent="0.2">
      <c r="A28" s="1117">
        <v>10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59"/>
      <c r="M28" s="1120"/>
      <c r="N28" s="1120"/>
      <c r="O28" s="1120"/>
      <c r="P28" s="1120"/>
      <c r="Q28" s="1120"/>
      <c r="R28" s="160"/>
      <c r="S28" s="102"/>
    </row>
    <row r="29" spans="1:19" x14ac:dyDescent="0.2">
      <c r="A29" s="1117">
        <v>11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59"/>
      <c r="M29" s="1120"/>
      <c r="N29" s="1120"/>
      <c r="O29" s="1120"/>
      <c r="P29" s="1120"/>
      <c r="Q29" s="1120"/>
      <c r="R29" s="160"/>
      <c r="S29" s="102"/>
    </row>
    <row r="30" spans="1:19" x14ac:dyDescent="0.2">
      <c r="A30" s="1117">
        <v>12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59"/>
      <c r="M30" s="1120"/>
      <c r="N30" s="1120"/>
      <c r="O30" s="1120"/>
      <c r="P30" s="1120"/>
      <c r="Q30" s="1120"/>
      <c r="R30" s="160"/>
      <c r="S30" s="102"/>
    </row>
    <row r="31" spans="1:19" x14ac:dyDescent="0.2">
      <c r="A31" s="1117">
        <v>13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59"/>
      <c r="M31" s="1120"/>
      <c r="N31" s="1120"/>
      <c r="O31" s="1120"/>
      <c r="P31" s="1120"/>
      <c r="Q31" s="1120"/>
      <c r="R31" s="160"/>
      <c r="S31" s="102"/>
    </row>
    <row r="32" spans="1:19" x14ac:dyDescent="0.2">
      <c r="A32" s="1117">
        <v>14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59"/>
      <c r="M32" s="1120"/>
      <c r="N32" s="1120"/>
      <c r="O32" s="1120"/>
      <c r="P32" s="1120"/>
      <c r="Q32" s="1120"/>
      <c r="R32" s="160"/>
      <c r="S32" s="102"/>
    </row>
    <row r="33" spans="1:19" x14ac:dyDescent="0.2">
      <c r="A33" s="1117">
        <v>15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59"/>
      <c r="M33" s="1120"/>
      <c r="N33" s="1120"/>
      <c r="O33" s="1120"/>
      <c r="P33" s="1120"/>
      <c r="Q33" s="1120"/>
      <c r="R33" s="160"/>
      <c r="S33" s="102"/>
    </row>
    <row r="34" spans="1:19" x14ac:dyDescent="0.2">
      <c r="A34" s="1117">
        <v>16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59"/>
      <c r="M34" s="1120"/>
      <c r="N34" s="1120"/>
      <c r="O34" s="1120"/>
      <c r="P34" s="1120"/>
      <c r="Q34" s="1120"/>
      <c r="R34" s="160"/>
      <c r="S34" s="102"/>
    </row>
    <row r="35" spans="1:19" x14ac:dyDescent="0.2">
      <c r="A35" s="1117">
        <v>17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59"/>
      <c r="M35" s="1120"/>
      <c r="N35" s="1120"/>
      <c r="O35" s="1120"/>
      <c r="P35" s="1120"/>
      <c r="Q35" s="1120"/>
      <c r="R35" s="160"/>
      <c r="S35" s="102"/>
    </row>
    <row r="36" spans="1:19" x14ac:dyDescent="0.2">
      <c r="A36" s="1117">
        <v>18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59"/>
      <c r="M36" s="1120"/>
      <c r="N36" s="1120"/>
      <c r="O36" s="1120"/>
      <c r="P36" s="1120"/>
      <c r="Q36" s="1120"/>
      <c r="R36" s="160"/>
      <c r="S36" s="102"/>
    </row>
    <row r="37" spans="1:19" x14ac:dyDescent="0.2">
      <c r="A37" s="1117">
        <v>19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59"/>
      <c r="M37" s="1120"/>
      <c r="N37" s="1120"/>
      <c r="O37" s="1120"/>
      <c r="P37" s="1120"/>
      <c r="Q37" s="1120"/>
      <c r="R37" s="160"/>
      <c r="S37" s="102"/>
    </row>
    <row r="38" spans="1:19" x14ac:dyDescent="0.2">
      <c r="A38" s="1117">
        <v>20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159"/>
      <c r="M38" s="1120"/>
      <c r="N38" s="1120"/>
      <c r="O38" s="1120"/>
      <c r="P38" s="1120"/>
      <c r="Q38" s="1120"/>
      <c r="R38" s="160"/>
      <c r="S38" s="102"/>
    </row>
    <row r="39" spans="1:19" ht="11.45" hidden="1" customHeight="1" x14ac:dyDescent="0.2">
      <c r="A39" s="1117">
        <v>21</v>
      </c>
      <c r="B39" s="1117"/>
      <c r="C39" s="1118"/>
      <c r="D39" s="1118"/>
      <c r="E39" s="1118"/>
      <c r="F39" s="1118"/>
      <c r="G39" s="1118"/>
      <c r="H39" s="1118"/>
      <c r="I39" s="1118"/>
      <c r="J39" s="1118"/>
      <c r="K39" s="1118"/>
      <c r="L39" s="1118"/>
      <c r="M39" s="1118"/>
      <c r="N39" s="1118"/>
      <c r="O39" s="1118"/>
      <c r="P39" s="1118"/>
      <c r="Q39" s="1118"/>
      <c r="R39" s="160"/>
    </row>
    <row r="40" spans="1:19" ht="11.45" hidden="1" customHeight="1" x14ac:dyDescent="0.2">
      <c r="A40" s="1117">
        <v>22</v>
      </c>
      <c r="B40" s="1117"/>
      <c r="C40" s="1118"/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60"/>
    </row>
    <row r="41" spans="1:19" ht="11.45" hidden="1" customHeight="1" x14ac:dyDescent="0.2">
      <c r="A41" s="1117">
        <v>23</v>
      </c>
      <c r="B41" s="1117"/>
      <c r="C41" s="1118"/>
      <c r="D41" s="1118"/>
      <c r="E41" s="1118"/>
      <c r="F41" s="1118"/>
      <c r="G41" s="1118"/>
      <c r="H41" s="1118"/>
      <c r="I41" s="1118"/>
      <c r="J41" s="1118"/>
      <c r="K41" s="1118"/>
      <c r="L41" s="1118"/>
      <c r="M41" s="1118"/>
      <c r="N41" s="1118"/>
      <c r="O41" s="1118"/>
      <c r="P41" s="1118"/>
      <c r="Q41" s="1118"/>
      <c r="R41" s="160"/>
    </row>
    <row r="42" spans="1:19" ht="11.45" hidden="1" customHeight="1" x14ac:dyDescent="0.2">
      <c r="A42" s="1117">
        <v>24</v>
      </c>
      <c r="B42" s="1117"/>
      <c r="C42" s="1118"/>
      <c r="D42" s="1118"/>
      <c r="E42" s="1118"/>
      <c r="F42" s="1118"/>
      <c r="G42" s="1118"/>
      <c r="H42" s="1118"/>
      <c r="I42" s="1118"/>
      <c r="J42" s="1118"/>
      <c r="K42" s="1118"/>
      <c r="L42" s="1118"/>
      <c r="M42" s="1118"/>
      <c r="N42" s="1118"/>
      <c r="O42" s="1118"/>
      <c r="P42" s="1118"/>
      <c r="Q42" s="1118"/>
      <c r="R42" s="160"/>
    </row>
    <row r="43" spans="1:19" ht="11.45" hidden="1" customHeight="1" x14ac:dyDescent="0.2">
      <c r="A43" s="1117">
        <v>25</v>
      </c>
      <c r="B43" s="1117"/>
      <c r="C43" s="1118"/>
      <c r="D43" s="1118"/>
      <c r="E43" s="1118"/>
      <c r="F43" s="1118"/>
      <c r="G43" s="1118"/>
      <c r="H43" s="1118"/>
      <c r="I43" s="1118"/>
      <c r="J43" s="1118"/>
      <c r="K43" s="1118"/>
      <c r="L43" s="1118"/>
      <c r="M43" s="1118"/>
      <c r="N43" s="1118"/>
      <c r="O43" s="1118"/>
      <c r="P43" s="1118"/>
      <c r="Q43" s="1118"/>
      <c r="R43" s="160"/>
    </row>
    <row r="44" spans="1:19" ht="11.45" hidden="1" customHeight="1" x14ac:dyDescent="0.2">
      <c r="A44" s="1117">
        <v>26</v>
      </c>
      <c r="B44" s="1117"/>
      <c r="C44" s="1118"/>
      <c r="D44" s="1118"/>
      <c r="E44" s="1118"/>
      <c r="F44" s="1118"/>
      <c r="G44" s="1118"/>
      <c r="H44" s="1118"/>
      <c r="I44" s="1118"/>
      <c r="J44" s="1118"/>
      <c r="K44" s="1118"/>
      <c r="L44" s="1118"/>
      <c r="M44" s="1118"/>
      <c r="N44" s="1118"/>
      <c r="O44" s="1118"/>
      <c r="P44" s="1118"/>
      <c r="Q44" s="1118"/>
      <c r="R44" s="160"/>
    </row>
    <row r="45" spans="1:19" ht="11.45" hidden="1" customHeight="1" x14ac:dyDescent="0.2">
      <c r="A45" s="1117">
        <v>27</v>
      </c>
      <c r="B45" s="1117"/>
      <c r="C45" s="1118"/>
      <c r="D45" s="1118"/>
      <c r="E45" s="1118"/>
      <c r="F45" s="1118"/>
      <c r="G45" s="1118"/>
      <c r="H45" s="1118"/>
      <c r="I45" s="1118"/>
      <c r="J45" s="1118"/>
      <c r="K45" s="1118"/>
      <c r="L45" s="1118"/>
      <c r="M45" s="1118"/>
      <c r="N45" s="1118"/>
      <c r="O45" s="1118"/>
      <c r="P45" s="1118"/>
      <c r="Q45" s="1118"/>
      <c r="R45" s="160"/>
    </row>
    <row r="46" spans="1:19" ht="11.45" hidden="1" customHeight="1" x14ac:dyDescent="0.2">
      <c r="A46" s="1117">
        <v>28</v>
      </c>
      <c r="B46" s="1117"/>
      <c r="C46" s="1118"/>
      <c r="D46" s="1118"/>
      <c r="E46" s="1118"/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1118"/>
      <c r="Q46" s="1118"/>
      <c r="R46" s="160"/>
    </row>
    <row r="47" spans="1:19" ht="11.45" hidden="1" customHeight="1" x14ac:dyDescent="0.2">
      <c r="A47" s="1117">
        <v>29</v>
      </c>
      <c r="B47" s="1117"/>
      <c r="C47" s="1118"/>
      <c r="D47" s="1118"/>
      <c r="E47" s="1118"/>
      <c r="F47" s="1118"/>
      <c r="G47" s="1118"/>
      <c r="H47" s="1118"/>
      <c r="I47" s="1118"/>
      <c r="J47" s="1118"/>
      <c r="K47" s="1118"/>
      <c r="L47" s="1118"/>
      <c r="M47" s="1118"/>
      <c r="N47" s="1118"/>
      <c r="O47" s="1118"/>
      <c r="P47" s="1118"/>
      <c r="Q47" s="1118"/>
      <c r="R47" s="160"/>
    </row>
    <row r="48" spans="1:19" ht="11.45" hidden="1" customHeight="1" x14ac:dyDescent="0.2">
      <c r="A48" s="1117">
        <v>30</v>
      </c>
      <c r="B48" s="1117"/>
      <c r="C48" s="1118"/>
      <c r="D48" s="1118"/>
      <c r="E48" s="1118"/>
      <c r="F48" s="1118"/>
      <c r="G48" s="1118"/>
      <c r="H48" s="1118"/>
      <c r="I48" s="1118"/>
      <c r="J48" s="1118"/>
      <c r="K48" s="1118"/>
      <c r="L48" s="1118"/>
      <c r="M48" s="1118"/>
      <c r="N48" s="1118"/>
      <c r="O48" s="1118"/>
      <c r="P48" s="1118"/>
      <c r="Q48" s="1118"/>
      <c r="R48" s="160"/>
    </row>
    <row r="49" spans="1:18" ht="11.45" hidden="1" customHeight="1" x14ac:dyDescent="0.2">
      <c r="A49" s="1117">
        <v>31</v>
      </c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8"/>
      <c r="O49" s="1118"/>
      <c r="P49" s="1118"/>
      <c r="Q49" s="1118"/>
      <c r="R49" s="160"/>
    </row>
    <row r="50" spans="1:18" ht="11.45" hidden="1" customHeight="1" x14ac:dyDescent="0.2">
      <c r="A50" s="1117">
        <v>32</v>
      </c>
      <c r="B50" s="1117"/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8"/>
      <c r="O50" s="1118"/>
      <c r="P50" s="1118"/>
      <c r="Q50" s="1118"/>
      <c r="R50" s="160"/>
    </row>
    <row r="51" spans="1:18" ht="11.45" hidden="1" customHeight="1" x14ac:dyDescent="0.2">
      <c r="A51" s="1117">
        <v>33</v>
      </c>
      <c r="B51" s="1117"/>
      <c r="C51" s="1118"/>
      <c r="D51" s="1118"/>
      <c r="E51" s="1118"/>
      <c r="F51" s="1118"/>
      <c r="G51" s="1118"/>
      <c r="H51" s="1118"/>
      <c r="I51" s="1118"/>
      <c r="J51" s="1118"/>
      <c r="K51" s="1118"/>
      <c r="L51" s="1118"/>
      <c r="M51" s="1118"/>
      <c r="N51" s="1118"/>
      <c r="O51" s="1118"/>
      <c r="P51" s="1118"/>
      <c r="Q51" s="1118"/>
      <c r="R51" s="160"/>
    </row>
    <row r="52" spans="1:18" ht="11.45" hidden="1" customHeight="1" x14ac:dyDescent="0.2">
      <c r="A52" s="1117">
        <v>34</v>
      </c>
      <c r="B52" s="1117"/>
      <c r="C52" s="1118"/>
      <c r="D52" s="1118"/>
      <c r="E52" s="1118"/>
      <c r="F52" s="1118"/>
      <c r="G52" s="1118"/>
      <c r="H52" s="1118"/>
      <c r="I52" s="1118"/>
      <c r="J52" s="1118"/>
      <c r="K52" s="1118"/>
      <c r="L52" s="1118"/>
      <c r="M52" s="1118"/>
      <c r="N52" s="1118"/>
      <c r="O52" s="1118"/>
      <c r="P52" s="1118"/>
      <c r="Q52" s="1118"/>
      <c r="R52" s="160"/>
    </row>
    <row r="53" spans="1:18" ht="11.45" hidden="1" customHeight="1" x14ac:dyDescent="0.2">
      <c r="A53" s="1117">
        <v>35</v>
      </c>
      <c r="B53" s="1117"/>
      <c r="C53" s="1118"/>
      <c r="D53" s="1118"/>
      <c r="E53" s="1118"/>
      <c r="F53" s="1118"/>
      <c r="G53" s="1118"/>
      <c r="H53" s="1118"/>
      <c r="I53" s="1118"/>
      <c r="J53" s="1118"/>
      <c r="K53" s="1118"/>
      <c r="L53" s="1118"/>
      <c r="M53" s="1118"/>
      <c r="N53" s="1118"/>
      <c r="O53" s="1118"/>
      <c r="P53" s="1118"/>
      <c r="Q53" s="1118"/>
      <c r="R53" s="160"/>
    </row>
    <row r="54" spans="1:18" ht="11.45" hidden="1" customHeight="1" x14ac:dyDescent="0.2">
      <c r="A54" s="1117">
        <v>36</v>
      </c>
      <c r="B54" s="1117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8"/>
      <c r="N54" s="1118"/>
      <c r="O54" s="1118"/>
      <c r="P54" s="1118"/>
      <c r="Q54" s="1118"/>
      <c r="R54" s="160"/>
    </row>
    <row r="55" spans="1:18" ht="11.45" hidden="1" customHeight="1" x14ac:dyDescent="0.2">
      <c r="A55" s="1117">
        <v>37</v>
      </c>
      <c r="B55" s="1117"/>
      <c r="C55" s="1118"/>
      <c r="D55" s="1118"/>
      <c r="E55" s="1118"/>
      <c r="F55" s="1118"/>
      <c r="G55" s="1118"/>
      <c r="H55" s="1118"/>
      <c r="I55" s="1118"/>
      <c r="J55" s="1118"/>
      <c r="K55" s="1118"/>
      <c r="L55" s="1118"/>
      <c r="M55" s="1118"/>
      <c r="N55" s="1118"/>
      <c r="O55" s="1118"/>
      <c r="P55" s="1118"/>
      <c r="Q55" s="1118"/>
      <c r="R55" s="160"/>
    </row>
    <row r="56" spans="1:18" ht="11.45" hidden="1" customHeight="1" x14ac:dyDescent="0.2">
      <c r="A56" s="1117">
        <v>38</v>
      </c>
      <c r="B56" s="1117"/>
      <c r="C56" s="1118"/>
      <c r="D56" s="1118"/>
      <c r="E56" s="1118"/>
      <c r="F56" s="1118"/>
      <c r="G56" s="1118"/>
      <c r="H56" s="1118"/>
      <c r="I56" s="1118"/>
      <c r="J56" s="1118"/>
      <c r="K56" s="1118"/>
      <c r="L56" s="1118"/>
      <c r="M56" s="1118"/>
      <c r="N56" s="1118"/>
      <c r="O56" s="1118"/>
      <c r="P56" s="1118"/>
      <c r="Q56" s="1118"/>
      <c r="R56" s="160"/>
    </row>
    <row r="57" spans="1:18" ht="11.45" hidden="1" customHeight="1" x14ac:dyDescent="0.2">
      <c r="A57" s="1117">
        <v>39</v>
      </c>
      <c r="B57" s="1117"/>
      <c r="C57" s="1118"/>
      <c r="D57" s="1118"/>
      <c r="E57" s="1118"/>
      <c r="F57" s="1118"/>
      <c r="G57" s="1118"/>
      <c r="H57" s="1118"/>
      <c r="I57" s="1118"/>
      <c r="J57" s="1118"/>
      <c r="K57" s="1118"/>
      <c r="L57" s="1118"/>
      <c r="M57" s="1118"/>
      <c r="N57" s="1118"/>
      <c r="O57" s="1118"/>
      <c r="P57" s="1118"/>
      <c r="Q57" s="1118"/>
      <c r="R57" s="160"/>
    </row>
    <row r="58" spans="1:18" ht="11.45" hidden="1" customHeight="1" x14ac:dyDescent="0.2">
      <c r="A58" s="1117">
        <v>40</v>
      </c>
      <c r="B58" s="1117"/>
      <c r="C58" s="1118"/>
      <c r="D58" s="1118"/>
      <c r="E58" s="1118"/>
      <c r="F58" s="1118"/>
      <c r="G58" s="1118"/>
      <c r="H58" s="1118"/>
      <c r="I58" s="1118"/>
      <c r="J58" s="1118"/>
      <c r="K58" s="1118"/>
      <c r="L58" s="1118"/>
      <c r="M58" s="1118"/>
      <c r="N58" s="1118"/>
      <c r="O58" s="1118"/>
      <c r="P58" s="1118"/>
      <c r="Q58" s="1118"/>
      <c r="R58" s="160"/>
    </row>
    <row r="59" spans="1:18" ht="11.45" hidden="1" customHeight="1" x14ac:dyDescent="0.2">
      <c r="A59" s="1117">
        <v>41</v>
      </c>
      <c r="B59" s="1117"/>
      <c r="C59" s="1118"/>
      <c r="D59" s="1118"/>
      <c r="E59" s="1118"/>
      <c r="F59" s="1118"/>
      <c r="G59" s="1118"/>
      <c r="H59" s="1118"/>
      <c r="I59" s="1118"/>
      <c r="J59" s="1118"/>
      <c r="K59" s="1118"/>
      <c r="L59" s="1118"/>
      <c r="M59" s="1118"/>
      <c r="N59" s="1118"/>
      <c r="O59" s="1118"/>
      <c r="P59" s="1118"/>
      <c r="Q59" s="1118"/>
      <c r="R59" s="160"/>
    </row>
    <row r="60" spans="1:18" ht="11.45" hidden="1" customHeight="1" x14ac:dyDescent="0.2">
      <c r="A60" s="1117">
        <v>42</v>
      </c>
      <c r="B60" s="1117"/>
      <c r="C60" s="1118"/>
      <c r="D60" s="1118"/>
      <c r="E60" s="1118"/>
      <c r="F60" s="1118"/>
      <c r="G60" s="1118"/>
      <c r="H60" s="1118"/>
      <c r="I60" s="1118"/>
      <c r="J60" s="1118"/>
      <c r="K60" s="1118"/>
      <c r="L60" s="1118"/>
      <c r="M60" s="1118"/>
      <c r="N60" s="1118"/>
      <c r="O60" s="1118"/>
      <c r="P60" s="1118"/>
      <c r="Q60" s="1118"/>
      <c r="R60" s="160"/>
    </row>
    <row r="61" spans="1:18" ht="11.45" hidden="1" customHeight="1" x14ac:dyDescent="0.2">
      <c r="A61" s="1117">
        <v>43</v>
      </c>
      <c r="B61" s="1117"/>
      <c r="C61" s="1118"/>
      <c r="D61" s="1118"/>
      <c r="E61" s="1118"/>
      <c r="F61" s="1118"/>
      <c r="G61" s="1118"/>
      <c r="H61" s="1118"/>
      <c r="I61" s="1118"/>
      <c r="J61" s="1118"/>
      <c r="K61" s="1118"/>
      <c r="L61" s="1118"/>
      <c r="M61" s="1118"/>
      <c r="N61" s="1118"/>
      <c r="O61" s="1118"/>
      <c r="P61" s="1118"/>
      <c r="Q61" s="1118"/>
      <c r="R61" s="160"/>
    </row>
    <row r="62" spans="1:18" ht="11.45" hidden="1" customHeight="1" x14ac:dyDescent="0.2">
      <c r="A62" s="1117">
        <v>44</v>
      </c>
      <c r="B62" s="1117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60"/>
    </row>
    <row r="63" spans="1:18" ht="11.45" hidden="1" customHeight="1" x14ac:dyDescent="0.2">
      <c r="A63" s="1117">
        <v>45</v>
      </c>
      <c r="B63" s="1117"/>
      <c r="C63" s="1118"/>
      <c r="D63" s="1118"/>
      <c r="E63" s="1118"/>
      <c r="F63" s="1118"/>
      <c r="G63" s="1118"/>
      <c r="H63" s="1118"/>
      <c r="I63" s="1118"/>
      <c r="J63" s="1118"/>
      <c r="K63" s="1118"/>
      <c r="L63" s="1118"/>
      <c r="M63" s="1118"/>
      <c r="N63" s="1118"/>
      <c r="O63" s="1118"/>
      <c r="P63" s="1118"/>
      <c r="Q63" s="1118"/>
      <c r="R63" s="160"/>
    </row>
    <row r="64" spans="1:18" ht="11.45" hidden="1" customHeight="1" x14ac:dyDescent="0.2">
      <c r="A64" s="1117">
        <v>46</v>
      </c>
      <c r="B64" s="1117"/>
      <c r="C64" s="1118"/>
      <c r="D64" s="1118"/>
      <c r="E64" s="1118"/>
      <c r="F64" s="1118"/>
      <c r="G64" s="1118"/>
      <c r="H64" s="1118"/>
      <c r="I64" s="1118"/>
      <c r="J64" s="1118"/>
      <c r="K64" s="1118"/>
      <c r="L64" s="1118"/>
      <c r="M64" s="1118"/>
      <c r="N64" s="1118"/>
      <c r="O64" s="1118"/>
      <c r="P64" s="1118"/>
      <c r="Q64" s="1118"/>
      <c r="R64" s="160"/>
    </row>
    <row r="65" spans="1:18" ht="11.45" hidden="1" customHeight="1" x14ac:dyDescent="0.2">
      <c r="A65" s="1117">
        <v>47</v>
      </c>
      <c r="B65" s="1117"/>
      <c r="C65" s="1118"/>
      <c r="D65" s="1118"/>
      <c r="E65" s="1118"/>
      <c r="F65" s="1118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118"/>
      <c r="R65" s="160"/>
    </row>
    <row r="66" spans="1:18" ht="11.45" hidden="1" customHeight="1" x14ac:dyDescent="0.2">
      <c r="A66" s="1117">
        <v>48</v>
      </c>
      <c r="B66" s="1117"/>
      <c r="C66" s="1118"/>
      <c r="D66" s="1118"/>
      <c r="E66" s="1118"/>
      <c r="F66" s="1118"/>
      <c r="G66" s="1118"/>
      <c r="H66" s="1118"/>
      <c r="I66" s="1118"/>
      <c r="J66" s="1118"/>
      <c r="K66" s="1118"/>
      <c r="L66" s="1118"/>
      <c r="M66" s="1118"/>
      <c r="N66" s="1118"/>
      <c r="O66" s="1118"/>
      <c r="P66" s="1118"/>
      <c r="Q66" s="1118"/>
      <c r="R66" s="160"/>
    </row>
    <row r="67" spans="1:18" ht="11.45" hidden="1" customHeight="1" x14ac:dyDescent="0.2">
      <c r="A67" s="1117">
        <v>49</v>
      </c>
      <c r="B67" s="1117"/>
      <c r="C67" s="1118"/>
      <c r="D67" s="1118"/>
      <c r="E67" s="1118"/>
      <c r="F67" s="1118"/>
      <c r="G67" s="1118"/>
      <c r="H67" s="1118"/>
      <c r="I67" s="1118"/>
      <c r="J67" s="1118"/>
      <c r="K67" s="1118"/>
      <c r="L67" s="1118"/>
      <c r="M67" s="1118"/>
      <c r="N67" s="1118"/>
      <c r="O67" s="1118"/>
      <c r="P67" s="1118"/>
      <c r="Q67" s="1118"/>
      <c r="R67" s="160"/>
    </row>
    <row r="68" spans="1:18" ht="11.45" hidden="1" customHeight="1" x14ac:dyDescent="0.2">
      <c r="A68" s="1117">
        <v>50</v>
      </c>
      <c r="B68" s="1117"/>
      <c r="C68" s="1118"/>
      <c r="D68" s="1118"/>
      <c r="E68" s="1118"/>
      <c r="F68" s="1118"/>
      <c r="G68" s="1118"/>
      <c r="H68" s="1118"/>
      <c r="I68" s="1118"/>
      <c r="J68" s="1118"/>
      <c r="K68" s="1118"/>
      <c r="L68" s="1118"/>
      <c r="M68" s="1118"/>
      <c r="N68" s="1118"/>
      <c r="O68" s="1118"/>
      <c r="P68" s="1118"/>
      <c r="Q68" s="1118"/>
      <c r="R68" s="160"/>
    </row>
    <row r="69" spans="1:18" ht="11.45" hidden="1" customHeight="1" x14ac:dyDescent="0.2">
      <c r="A69" s="1117">
        <v>51</v>
      </c>
      <c r="B69" s="1117"/>
      <c r="C69" s="1118"/>
      <c r="D69" s="1118"/>
      <c r="E69" s="1118"/>
      <c r="F69" s="1118"/>
      <c r="G69" s="1118"/>
      <c r="H69" s="1118"/>
      <c r="I69" s="1118"/>
      <c r="J69" s="1118"/>
      <c r="K69" s="1118"/>
      <c r="L69" s="1118"/>
      <c r="M69" s="1118"/>
      <c r="N69" s="1118"/>
      <c r="O69" s="1118"/>
      <c r="P69" s="1118"/>
      <c r="Q69" s="1118"/>
      <c r="R69" s="160"/>
    </row>
    <row r="70" spans="1:18" ht="11.45" hidden="1" customHeight="1" x14ac:dyDescent="0.2">
      <c r="A70" s="1117">
        <v>52</v>
      </c>
      <c r="B70" s="1117"/>
      <c r="C70" s="1118"/>
      <c r="D70" s="1118"/>
      <c r="E70" s="1118"/>
      <c r="F70" s="1118"/>
      <c r="G70" s="1118"/>
      <c r="H70" s="1118"/>
      <c r="I70" s="1118"/>
      <c r="J70" s="1118"/>
      <c r="K70" s="1118"/>
      <c r="L70" s="1118"/>
      <c r="M70" s="1118"/>
      <c r="N70" s="1118"/>
      <c r="O70" s="1118"/>
      <c r="P70" s="1118"/>
      <c r="Q70" s="1118"/>
      <c r="R70" s="160"/>
    </row>
    <row r="71" spans="1:18" ht="11.45" hidden="1" customHeight="1" x14ac:dyDescent="0.2">
      <c r="A71" s="1117">
        <v>53</v>
      </c>
      <c r="B71" s="1117"/>
      <c r="C71" s="1118"/>
      <c r="D71" s="1118"/>
      <c r="E71" s="1118"/>
      <c r="F71" s="1118"/>
      <c r="G71" s="1118"/>
      <c r="H71" s="1118"/>
      <c r="I71" s="1118"/>
      <c r="J71" s="1118"/>
      <c r="K71" s="1118"/>
      <c r="L71" s="1118"/>
      <c r="M71" s="1118"/>
      <c r="N71" s="1118"/>
      <c r="O71" s="1118"/>
      <c r="P71" s="1118"/>
      <c r="Q71" s="1118"/>
      <c r="R71" s="160"/>
    </row>
    <row r="72" spans="1:18" ht="11.45" hidden="1" customHeight="1" x14ac:dyDescent="0.2">
      <c r="A72" s="1117">
        <v>54</v>
      </c>
      <c r="B72" s="1117"/>
      <c r="C72" s="1118"/>
      <c r="D72" s="1118"/>
      <c r="E72" s="1118"/>
      <c r="F72" s="1118"/>
      <c r="G72" s="1118"/>
      <c r="H72" s="1118"/>
      <c r="I72" s="1118"/>
      <c r="J72" s="1118"/>
      <c r="K72" s="1118"/>
      <c r="L72" s="1118"/>
      <c r="M72" s="1118"/>
      <c r="N72" s="1118"/>
      <c r="O72" s="1118"/>
      <c r="P72" s="1118"/>
      <c r="Q72" s="1118"/>
      <c r="R72" s="160"/>
    </row>
    <row r="73" spans="1:18" ht="11.45" hidden="1" customHeight="1" x14ac:dyDescent="0.2">
      <c r="A73" s="1117">
        <v>55</v>
      </c>
      <c r="B73" s="1117"/>
      <c r="C73" s="1118"/>
      <c r="D73" s="1118"/>
      <c r="E73" s="1118"/>
      <c r="F73" s="1118"/>
      <c r="G73" s="1118"/>
      <c r="H73" s="1118"/>
      <c r="I73" s="1118"/>
      <c r="J73" s="1118"/>
      <c r="K73" s="1118"/>
      <c r="L73" s="1118"/>
      <c r="M73" s="1118"/>
      <c r="N73" s="1118"/>
      <c r="O73" s="1118"/>
      <c r="P73" s="1118"/>
      <c r="Q73" s="1118"/>
      <c r="R73" s="160"/>
    </row>
    <row r="74" spans="1:18" ht="11.45" hidden="1" customHeight="1" x14ac:dyDescent="0.2">
      <c r="A74" s="1117">
        <v>56</v>
      </c>
      <c r="B74" s="1117"/>
      <c r="C74" s="1118"/>
      <c r="D74" s="1118"/>
      <c r="E74" s="1118"/>
      <c r="F74" s="1118"/>
      <c r="G74" s="1118"/>
      <c r="H74" s="1118"/>
      <c r="I74" s="1118"/>
      <c r="J74" s="1118"/>
      <c r="K74" s="1118"/>
      <c r="L74" s="1118"/>
      <c r="M74" s="1118"/>
      <c r="N74" s="1118"/>
      <c r="O74" s="1118"/>
      <c r="P74" s="1118"/>
      <c r="Q74" s="1118"/>
      <c r="R74" s="160"/>
    </row>
    <row r="75" spans="1:18" ht="11.45" hidden="1" customHeight="1" x14ac:dyDescent="0.2">
      <c r="A75" s="1117">
        <v>57</v>
      </c>
      <c r="B75" s="1117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60"/>
    </row>
    <row r="76" spans="1:18" ht="11.45" hidden="1" customHeight="1" x14ac:dyDescent="0.2">
      <c r="A76" s="1117">
        <v>58</v>
      </c>
      <c r="B76" s="1117"/>
      <c r="C76" s="1118"/>
      <c r="D76" s="1118"/>
      <c r="E76" s="1118"/>
      <c r="F76" s="1118"/>
      <c r="G76" s="1118"/>
      <c r="H76" s="1118"/>
      <c r="I76" s="1118"/>
      <c r="J76" s="1118"/>
      <c r="K76" s="1118"/>
      <c r="L76" s="1118"/>
      <c r="M76" s="1118"/>
      <c r="N76" s="1118"/>
      <c r="O76" s="1118"/>
      <c r="P76" s="1118"/>
      <c r="Q76" s="1118"/>
      <c r="R76" s="160"/>
    </row>
    <row r="77" spans="1:18" ht="11.45" hidden="1" customHeight="1" x14ac:dyDescent="0.2">
      <c r="A77" s="1117">
        <v>59</v>
      </c>
      <c r="B77" s="1117"/>
      <c r="C77" s="1118"/>
      <c r="D77" s="1118"/>
      <c r="E77" s="1118"/>
      <c r="F77" s="1118"/>
      <c r="G77" s="1118"/>
      <c r="H77" s="1118"/>
      <c r="I77" s="1118"/>
      <c r="J77" s="1118"/>
      <c r="K77" s="1118"/>
      <c r="L77" s="1118"/>
      <c r="M77" s="1118"/>
      <c r="N77" s="1118"/>
      <c r="O77" s="1118"/>
      <c r="P77" s="1118"/>
      <c r="Q77" s="1118"/>
      <c r="R77" s="160"/>
    </row>
    <row r="78" spans="1:18" ht="11.45" hidden="1" customHeight="1" x14ac:dyDescent="0.2">
      <c r="A78" s="1117">
        <v>60</v>
      </c>
      <c r="B78" s="1117"/>
      <c r="C78" s="1118"/>
      <c r="D78" s="1118"/>
      <c r="E78" s="1118"/>
      <c r="F78" s="1118"/>
      <c r="G78" s="1118"/>
      <c r="H78" s="1118"/>
      <c r="I78" s="1118"/>
      <c r="J78" s="1118"/>
      <c r="K78" s="1118"/>
      <c r="L78" s="1118"/>
      <c r="M78" s="1118"/>
      <c r="N78" s="1118"/>
      <c r="O78" s="1118"/>
      <c r="P78" s="1118"/>
      <c r="Q78" s="1118"/>
      <c r="R78" s="160"/>
    </row>
    <row r="79" spans="1:18" ht="11.45" hidden="1" customHeight="1" x14ac:dyDescent="0.2">
      <c r="A79" s="1117">
        <v>61</v>
      </c>
      <c r="B79" s="1117"/>
      <c r="C79" s="1118"/>
      <c r="D79" s="1118"/>
      <c r="E79" s="1118"/>
      <c r="F79" s="1118"/>
      <c r="G79" s="1118"/>
      <c r="H79" s="1118"/>
      <c r="I79" s="1118"/>
      <c r="J79" s="1118"/>
      <c r="K79" s="1118"/>
      <c r="L79" s="1118"/>
      <c r="M79" s="1118"/>
      <c r="N79" s="1118"/>
      <c r="O79" s="1118"/>
      <c r="P79" s="1118"/>
      <c r="Q79" s="1118"/>
      <c r="R79" s="160"/>
    </row>
    <row r="80" spans="1:18" ht="11.45" hidden="1" customHeight="1" x14ac:dyDescent="0.2">
      <c r="A80" s="1117">
        <v>62</v>
      </c>
      <c r="B80" s="1117"/>
      <c r="C80" s="1118"/>
      <c r="D80" s="1118"/>
      <c r="E80" s="1118"/>
      <c r="F80" s="1118"/>
      <c r="G80" s="1118"/>
      <c r="H80" s="1118"/>
      <c r="I80" s="1118"/>
      <c r="J80" s="1118"/>
      <c r="K80" s="1118"/>
      <c r="L80" s="1118"/>
      <c r="M80" s="1118"/>
      <c r="N80" s="1118"/>
      <c r="O80" s="1118"/>
      <c r="P80" s="1118"/>
      <c r="Q80" s="1118"/>
      <c r="R80" s="160"/>
    </row>
    <row r="81" spans="1:18" ht="11.45" hidden="1" customHeight="1" x14ac:dyDescent="0.2">
      <c r="A81" s="1117">
        <v>63</v>
      </c>
      <c r="B81" s="1117"/>
      <c r="C81" s="1118"/>
      <c r="D81" s="1118"/>
      <c r="E81" s="1118"/>
      <c r="F81" s="1118"/>
      <c r="G81" s="1118"/>
      <c r="H81" s="1118"/>
      <c r="I81" s="1118"/>
      <c r="J81" s="1118"/>
      <c r="K81" s="1118"/>
      <c r="L81" s="1118"/>
      <c r="M81" s="1118"/>
      <c r="N81" s="1118"/>
      <c r="O81" s="1118"/>
      <c r="P81" s="1118"/>
      <c r="Q81" s="1118"/>
      <c r="R81" s="160"/>
    </row>
    <row r="82" spans="1:18" ht="11.45" hidden="1" customHeight="1" x14ac:dyDescent="0.2">
      <c r="A82" s="1117">
        <v>64</v>
      </c>
      <c r="B82" s="1117"/>
      <c r="C82" s="1118"/>
      <c r="D82" s="1118"/>
      <c r="E82" s="1118"/>
      <c r="F82" s="1118"/>
      <c r="G82" s="1118"/>
      <c r="H82" s="1118"/>
      <c r="I82" s="1118"/>
      <c r="J82" s="1118"/>
      <c r="K82" s="1118"/>
      <c r="L82" s="1118"/>
      <c r="M82" s="1118"/>
      <c r="N82" s="1118"/>
      <c r="O82" s="1118"/>
      <c r="P82" s="1118"/>
      <c r="Q82" s="1118"/>
      <c r="R82" s="160"/>
    </row>
    <row r="83" spans="1:18" ht="11.45" hidden="1" customHeight="1" x14ac:dyDescent="0.2">
      <c r="A83" s="1117">
        <v>65</v>
      </c>
      <c r="B83" s="1117"/>
      <c r="C83" s="1118"/>
      <c r="D83" s="1118"/>
      <c r="E83" s="1118"/>
      <c r="F83" s="1118"/>
      <c r="G83" s="1118"/>
      <c r="H83" s="1118"/>
      <c r="I83" s="1118"/>
      <c r="J83" s="1118"/>
      <c r="K83" s="1118"/>
      <c r="L83" s="1118"/>
      <c r="M83" s="1118"/>
      <c r="N83" s="1118"/>
      <c r="O83" s="1118"/>
      <c r="P83" s="1118"/>
      <c r="Q83" s="1118"/>
      <c r="R83" s="160"/>
    </row>
    <row r="84" spans="1:18" ht="11.45" hidden="1" customHeight="1" x14ac:dyDescent="0.2">
      <c r="A84" s="1117">
        <v>66</v>
      </c>
      <c r="B84" s="1117"/>
      <c r="C84" s="1118"/>
      <c r="D84" s="1118"/>
      <c r="E84" s="1118"/>
      <c r="F84" s="1118"/>
      <c r="G84" s="1118"/>
      <c r="H84" s="1118"/>
      <c r="I84" s="1118"/>
      <c r="J84" s="1118"/>
      <c r="K84" s="1118"/>
      <c r="L84" s="1118"/>
      <c r="M84" s="1118"/>
      <c r="N84" s="1118"/>
      <c r="O84" s="1118"/>
      <c r="P84" s="1118"/>
      <c r="Q84" s="1118"/>
      <c r="R84" s="160"/>
    </row>
    <row r="85" spans="1:18" ht="11.45" hidden="1" customHeight="1" x14ac:dyDescent="0.2">
      <c r="A85" s="1117">
        <v>67</v>
      </c>
      <c r="B85" s="1117"/>
      <c r="C85" s="1118"/>
      <c r="D85" s="1118"/>
      <c r="E85" s="1118"/>
      <c r="F85" s="1118"/>
      <c r="G85" s="1118"/>
      <c r="H85" s="1118"/>
      <c r="I85" s="1118"/>
      <c r="J85" s="1118"/>
      <c r="K85" s="1118"/>
      <c r="L85" s="1118"/>
      <c r="M85" s="1118"/>
      <c r="N85" s="1118"/>
      <c r="O85" s="1118"/>
      <c r="P85" s="1118"/>
      <c r="Q85" s="1118"/>
      <c r="R85" s="160"/>
    </row>
    <row r="86" spans="1:18" ht="11.45" hidden="1" customHeight="1" x14ac:dyDescent="0.2">
      <c r="A86" s="1117">
        <v>68</v>
      </c>
      <c r="B86" s="1117"/>
      <c r="C86" s="1118"/>
      <c r="D86" s="1118"/>
      <c r="E86" s="1118"/>
      <c r="F86" s="1118"/>
      <c r="G86" s="1118"/>
      <c r="H86" s="1118"/>
      <c r="I86" s="1118"/>
      <c r="J86" s="1118"/>
      <c r="K86" s="1118"/>
      <c r="L86" s="1118"/>
      <c r="M86" s="1118"/>
      <c r="N86" s="1118"/>
      <c r="O86" s="1118"/>
      <c r="P86" s="1118"/>
      <c r="Q86" s="1118"/>
      <c r="R86" s="160"/>
    </row>
    <row r="87" spans="1:18" ht="11.45" hidden="1" customHeight="1" x14ac:dyDescent="0.2">
      <c r="A87" s="1117">
        <v>69</v>
      </c>
      <c r="B87" s="1117"/>
      <c r="C87" s="1118"/>
      <c r="D87" s="1118"/>
      <c r="E87" s="1118"/>
      <c r="F87" s="1118"/>
      <c r="G87" s="1118"/>
      <c r="H87" s="1118"/>
      <c r="I87" s="1118"/>
      <c r="J87" s="1118"/>
      <c r="K87" s="1118"/>
      <c r="L87" s="1118"/>
      <c r="M87" s="1118"/>
      <c r="N87" s="1118"/>
      <c r="O87" s="1118"/>
      <c r="P87" s="1118"/>
      <c r="Q87" s="1118"/>
      <c r="R87" s="160"/>
    </row>
    <row r="88" spans="1:18" ht="11.45" hidden="1" customHeight="1" x14ac:dyDescent="0.2">
      <c r="A88" s="1117">
        <v>70</v>
      </c>
      <c r="B88" s="1117"/>
      <c r="C88" s="1118"/>
      <c r="D88" s="1118"/>
      <c r="E88" s="1118"/>
      <c r="F88" s="1118"/>
      <c r="G88" s="1118"/>
      <c r="H88" s="1118"/>
      <c r="I88" s="1118"/>
      <c r="J88" s="1118"/>
      <c r="K88" s="1118"/>
      <c r="L88" s="1118"/>
      <c r="M88" s="1118"/>
      <c r="N88" s="1118"/>
      <c r="O88" s="1118"/>
      <c r="P88" s="1118"/>
      <c r="Q88" s="1118"/>
      <c r="R88" s="160"/>
    </row>
    <row r="89" spans="1:18" ht="11.45" hidden="1" customHeight="1" x14ac:dyDescent="0.2">
      <c r="A89" s="1117">
        <v>71</v>
      </c>
      <c r="B89" s="1117"/>
      <c r="C89" s="1118"/>
      <c r="D89" s="1118"/>
      <c r="E89" s="1118"/>
      <c r="F89" s="1118"/>
      <c r="G89" s="1118"/>
      <c r="H89" s="1118"/>
      <c r="I89" s="1118"/>
      <c r="J89" s="1118"/>
      <c r="K89" s="1118"/>
      <c r="L89" s="1118"/>
      <c r="M89" s="1118"/>
      <c r="N89" s="1118"/>
      <c r="O89" s="1118"/>
      <c r="P89" s="1118"/>
      <c r="Q89" s="1118"/>
      <c r="R89" s="160"/>
    </row>
    <row r="90" spans="1:18" ht="11.45" hidden="1" customHeight="1" x14ac:dyDescent="0.2">
      <c r="A90" s="1117">
        <v>72</v>
      </c>
      <c r="B90" s="1117"/>
      <c r="C90" s="1118"/>
      <c r="D90" s="1118"/>
      <c r="E90" s="1118"/>
      <c r="F90" s="1118"/>
      <c r="G90" s="1118"/>
      <c r="H90" s="1118"/>
      <c r="I90" s="1118"/>
      <c r="J90" s="1118"/>
      <c r="K90" s="1118"/>
      <c r="L90" s="1118"/>
      <c r="M90" s="1118"/>
      <c r="N90" s="1118"/>
      <c r="O90" s="1118"/>
      <c r="P90" s="1118"/>
      <c r="Q90" s="1118"/>
      <c r="R90" s="160"/>
    </row>
    <row r="91" spans="1:18" ht="11.45" hidden="1" customHeight="1" x14ac:dyDescent="0.2">
      <c r="A91" s="1117">
        <v>73</v>
      </c>
      <c r="B91" s="1117"/>
      <c r="C91" s="1118"/>
      <c r="D91" s="1118"/>
      <c r="E91" s="1118"/>
      <c r="F91" s="1118"/>
      <c r="G91" s="1118"/>
      <c r="H91" s="1118"/>
      <c r="I91" s="1118"/>
      <c r="J91" s="1118"/>
      <c r="K91" s="1118"/>
      <c r="L91" s="1118"/>
      <c r="M91" s="1118"/>
      <c r="N91" s="1118"/>
      <c r="O91" s="1118"/>
      <c r="P91" s="1118"/>
      <c r="Q91" s="1118"/>
      <c r="R91" s="160"/>
    </row>
    <row r="92" spans="1:18" ht="11.45" hidden="1" customHeight="1" x14ac:dyDescent="0.2">
      <c r="A92" s="1117">
        <v>74</v>
      </c>
      <c r="B92" s="1117"/>
      <c r="C92" s="1118"/>
      <c r="D92" s="1118"/>
      <c r="E92" s="1118"/>
      <c r="F92" s="1118"/>
      <c r="G92" s="1118"/>
      <c r="H92" s="1118"/>
      <c r="I92" s="1118"/>
      <c r="J92" s="1118"/>
      <c r="K92" s="1118"/>
      <c r="L92" s="1118"/>
      <c r="M92" s="1118"/>
      <c r="N92" s="1118"/>
      <c r="O92" s="1118"/>
      <c r="P92" s="1118"/>
      <c r="Q92" s="1118"/>
      <c r="R92" s="160"/>
    </row>
    <row r="93" spans="1:18" ht="11.45" hidden="1" customHeight="1" x14ac:dyDescent="0.2">
      <c r="A93" s="1117">
        <v>75</v>
      </c>
      <c r="B93" s="1117"/>
      <c r="C93" s="1118"/>
      <c r="D93" s="1118"/>
      <c r="E93" s="1118"/>
      <c r="F93" s="1118"/>
      <c r="G93" s="1118"/>
      <c r="H93" s="1118"/>
      <c r="I93" s="1118"/>
      <c r="J93" s="1118"/>
      <c r="K93" s="1118"/>
      <c r="L93" s="1118"/>
      <c r="M93" s="1118"/>
      <c r="N93" s="1118"/>
      <c r="O93" s="1118"/>
      <c r="P93" s="1118"/>
      <c r="Q93" s="1118"/>
      <c r="R93" s="160"/>
    </row>
    <row r="94" spans="1:18" ht="11.45" hidden="1" customHeight="1" x14ac:dyDescent="0.2">
      <c r="A94" s="1117">
        <v>76</v>
      </c>
      <c r="B94" s="1117"/>
      <c r="C94" s="1118"/>
      <c r="D94" s="1118"/>
      <c r="E94" s="1118"/>
      <c r="F94" s="1118"/>
      <c r="G94" s="1118"/>
      <c r="H94" s="1118"/>
      <c r="I94" s="1118"/>
      <c r="J94" s="1118"/>
      <c r="K94" s="1118"/>
      <c r="L94" s="1118"/>
      <c r="M94" s="1118"/>
      <c r="N94" s="1118"/>
      <c r="O94" s="1118"/>
      <c r="P94" s="1118"/>
      <c r="Q94" s="1118"/>
      <c r="R94" s="160"/>
    </row>
    <row r="95" spans="1:18" ht="11.45" hidden="1" customHeight="1" x14ac:dyDescent="0.2">
      <c r="A95" s="1117">
        <v>77</v>
      </c>
      <c r="B95" s="1117"/>
      <c r="C95" s="1118"/>
      <c r="D95" s="1118"/>
      <c r="E95" s="1118"/>
      <c r="F95" s="1118"/>
      <c r="G95" s="1118"/>
      <c r="H95" s="1118"/>
      <c r="I95" s="1118"/>
      <c r="J95" s="1118"/>
      <c r="K95" s="1118"/>
      <c r="L95" s="1118"/>
      <c r="M95" s="1118"/>
      <c r="N95" s="1118"/>
      <c r="O95" s="1118"/>
      <c r="P95" s="1118"/>
      <c r="Q95" s="1118"/>
      <c r="R95" s="160"/>
    </row>
    <row r="96" spans="1:18" ht="11.45" hidden="1" customHeight="1" x14ac:dyDescent="0.2">
      <c r="A96" s="1117">
        <v>78</v>
      </c>
      <c r="B96" s="1117"/>
      <c r="C96" s="1118"/>
      <c r="D96" s="1118"/>
      <c r="E96" s="1118"/>
      <c r="F96" s="1118"/>
      <c r="G96" s="1118"/>
      <c r="H96" s="1118"/>
      <c r="I96" s="1118"/>
      <c r="J96" s="1118"/>
      <c r="K96" s="1118"/>
      <c r="L96" s="1118"/>
      <c r="M96" s="1118"/>
      <c r="N96" s="1118"/>
      <c r="O96" s="1118"/>
      <c r="P96" s="1118"/>
      <c r="Q96" s="1118"/>
      <c r="R96" s="160"/>
    </row>
    <row r="97" spans="1:18" ht="11.45" hidden="1" customHeight="1" x14ac:dyDescent="0.2">
      <c r="A97" s="1117">
        <v>79</v>
      </c>
      <c r="B97" s="1117"/>
      <c r="C97" s="1118"/>
      <c r="D97" s="1118"/>
      <c r="E97" s="1118"/>
      <c r="F97" s="1118"/>
      <c r="G97" s="1118"/>
      <c r="H97" s="1118"/>
      <c r="I97" s="1118"/>
      <c r="J97" s="1118"/>
      <c r="K97" s="1118"/>
      <c r="L97" s="1118"/>
      <c r="M97" s="1118"/>
      <c r="N97" s="1118"/>
      <c r="O97" s="1118"/>
      <c r="P97" s="1118"/>
      <c r="Q97" s="1118"/>
      <c r="R97" s="160"/>
    </row>
    <row r="98" spans="1:18" ht="11.45" hidden="1" customHeight="1" x14ac:dyDescent="0.2">
      <c r="A98" s="1117">
        <v>80</v>
      </c>
      <c r="B98" s="1117"/>
      <c r="C98" s="1118"/>
      <c r="D98" s="1118"/>
      <c r="E98" s="1118"/>
      <c r="F98" s="1118"/>
      <c r="G98" s="1118"/>
      <c r="H98" s="1118"/>
      <c r="I98" s="1118"/>
      <c r="J98" s="1118"/>
      <c r="K98" s="1118"/>
      <c r="L98" s="1118"/>
      <c r="M98" s="1118"/>
      <c r="N98" s="1118"/>
      <c r="O98" s="1118"/>
      <c r="P98" s="1118"/>
      <c r="Q98" s="1118"/>
      <c r="R98" s="160"/>
    </row>
    <row r="99" spans="1:18" ht="11.45" hidden="1" customHeight="1" x14ac:dyDescent="0.2">
      <c r="A99" s="1117">
        <v>81</v>
      </c>
      <c r="B99" s="1117"/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8"/>
      <c r="N99" s="1118"/>
      <c r="O99" s="1118"/>
      <c r="P99" s="1118"/>
      <c r="Q99" s="1118"/>
      <c r="R99" s="160"/>
    </row>
    <row r="100" spans="1:18" ht="11.45" hidden="1" customHeight="1" x14ac:dyDescent="0.2">
      <c r="A100" s="1117">
        <v>82</v>
      </c>
      <c r="B100" s="1117"/>
      <c r="C100" s="1118"/>
      <c r="D100" s="1118"/>
      <c r="E100" s="1118"/>
      <c r="F100" s="1118"/>
      <c r="G100" s="1118"/>
      <c r="H100" s="1118"/>
      <c r="I100" s="1118"/>
      <c r="J100" s="1118"/>
      <c r="K100" s="1118"/>
      <c r="L100" s="1118"/>
      <c r="M100" s="1118"/>
      <c r="N100" s="1118"/>
      <c r="O100" s="1118"/>
      <c r="P100" s="1118"/>
      <c r="Q100" s="1118"/>
      <c r="R100" s="160"/>
    </row>
    <row r="101" spans="1:18" ht="11.45" hidden="1" customHeight="1" x14ac:dyDescent="0.2">
      <c r="A101" s="1117">
        <v>83</v>
      </c>
      <c r="B101" s="1117"/>
      <c r="C101" s="1118"/>
      <c r="D101" s="1118"/>
      <c r="E101" s="1118"/>
      <c r="F101" s="1118"/>
      <c r="G101" s="1118"/>
      <c r="H101" s="1118"/>
      <c r="I101" s="1118"/>
      <c r="J101" s="1118"/>
      <c r="K101" s="1118"/>
      <c r="L101" s="1118"/>
      <c r="M101" s="1118"/>
      <c r="N101" s="1118"/>
      <c r="O101" s="1118"/>
      <c r="P101" s="1118"/>
      <c r="Q101" s="1118"/>
      <c r="R101" s="160"/>
    </row>
    <row r="102" spans="1:18" ht="11.45" hidden="1" customHeight="1" x14ac:dyDescent="0.2">
      <c r="A102" s="1117">
        <v>84</v>
      </c>
      <c r="B102" s="1117"/>
      <c r="C102" s="1118"/>
      <c r="D102" s="1118"/>
      <c r="E102" s="1118"/>
      <c r="F102" s="1118"/>
      <c r="G102" s="1118"/>
      <c r="H102" s="1118"/>
      <c r="I102" s="1118"/>
      <c r="J102" s="1118"/>
      <c r="K102" s="1118"/>
      <c r="L102" s="1118"/>
      <c r="M102" s="1118"/>
      <c r="N102" s="1118"/>
      <c r="O102" s="1118"/>
      <c r="P102" s="1118"/>
      <c r="Q102" s="1118"/>
      <c r="R102" s="160"/>
    </row>
    <row r="103" spans="1:18" ht="11.45" hidden="1" customHeight="1" x14ac:dyDescent="0.2">
      <c r="A103" s="1117">
        <v>85</v>
      </c>
      <c r="B103" s="1117"/>
      <c r="C103" s="1118"/>
      <c r="D103" s="1118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18"/>
      <c r="R103" s="160"/>
    </row>
    <row r="104" spans="1:18" ht="11.45" hidden="1" customHeight="1" x14ac:dyDescent="0.2">
      <c r="A104" s="1117">
        <v>86</v>
      </c>
      <c r="B104" s="1117"/>
      <c r="C104" s="1118"/>
      <c r="D104" s="1118"/>
      <c r="E104" s="1118"/>
      <c r="F104" s="1118"/>
      <c r="G104" s="1118"/>
      <c r="H104" s="1118"/>
      <c r="I104" s="1118"/>
      <c r="J104" s="1118"/>
      <c r="K104" s="1118"/>
      <c r="L104" s="1118"/>
      <c r="M104" s="1118"/>
      <c r="N104" s="1118"/>
      <c r="O104" s="1118"/>
      <c r="P104" s="1118"/>
      <c r="Q104" s="1118"/>
      <c r="R104" s="160"/>
    </row>
    <row r="105" spans="1:18" ht="11.45" hidden="1" customHeight="1" x14ac:dyDescent="0.2">
      <c r="A105" s="1117">
        <v>87</v>
      </c>
      <c r="B105" s="1117"/>
      <c r="C105" s="1118"/>
      <c r="D105" s="1118"/>
      <c r="E105" s="1118"/>
      <c r="F105" s="1118"/>
      <c r="G105" s="1118"/>
      <c r="H105" s="1118"/>
      <c r="I105" s="1118"/>
      <c r="J105" s="1118"/>
      <c r="K105" s="1118"/>
      <c r="L105" s="1118"/>
      <c r="M105" s="1118"/>
      <c r="N105" s="1118"/>
      <c r="O105" s="1118"/>
      <c r="P105" s="1118"/>
      <c r="Q105" s="1118"/>
      <c r="R105" s="160"/>
    </row>
    <row r="106" spans="1:18" ht="11.45" hidden="1" customHeight="1" x14ac:dyDescent="0.2">
      <c r="A106" s="1117">
        <v>88</v>
      </c>
      <c r="B106" s="1117"/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8"/>
      <c r="N106" s="1118"/>
      <c r="O106" s="1118"/>
      <c r="P106" s="1118"/>
      <c r="Q106" s="1118"/>
      <c r="R106" s="160"/>
    </row>
    <row r="107" spans="1:18" ht="11.45" hidden="1" customHeight="1" x14ac:dyDescent="0.2">
      <c r="A107" s="1117">
        <v>89</v>
      </c>
      <c r="B107" s="1117"/>
      <c r="C107" s="1118"/>
      <c r="D107" s="1118"/>
      <c r="E107" s="1118"/>
      <c r="F107" s="1118"/>
      <c r="G107" s="1118"/>
      <c r="H107" s="1118"/>
      <c r="I107" s="1118"/>
      <c r="J107" s="1118"/>
      <c r="K107" s="1118"/>
      <c r="L107" s="1118"/>
      <c r="M107" s="1118"/>
      <c r="N107" s="1118"/>
      <c r="O107" s="1118"/>
      <c r="P107" s="1118"/>
      <c r="Q107" s="1118"/>
      <c r="R107" s="160"/>
    </row>
    <row r="108" spans="1:18" ht="11.45" hidden="1" customHeight="1" x14ac:dyDescent="0.2">
      <c r="A108" s="1117">
        <v>90</v>
      </c>
      <c r="B108" s="1117"/>
      <c r="C108" s="1118"/>
      <c r="D108" s="1118"/>
      <c r="E108" s="1118"/>
      <c r="F108" s="1118"/>
      <c r="G108" s="1118"/>
      <c r="H108" s="1118"/>
      <c r="I108" s="1118"/>
      <c r="J108" s="1118"/>
      <c r="K108" s="1118"/>
      <c r="L108" s="1118"/>
      <c r="M108" s="1118"/>
      <c r="N108" s="1118"/>
      <c r="O108" s="1118"/>
      <c r="P108" s="1118"/>
      <c r="Q108" s="1118"/>
      <c r="R108" s="160"/>
    </row>
    <row r="109" spans="1:18" ht="11.45" hidden="1" customHeight="1" x14ac:dyDescent="0.2">
      <c r="A109" s="1117">
        <v>91</v>
      </c>
      <c r="B109" s="1117"/>
      <c r="C109" s="1118"/>
      <c r="D109" s="1118"/>
      <c r="E109" s="1118"/>
      <c r="F109" s="1118"/>
      <c r="G109" s="1118"/>
      <c r="H109" s="1118"/>
      <c r="I109" s="1118"/>
      <c r="J109" s="1118"/>
      <c r="K109" s="1118"/>
      <c r="L109" s="1118"/>
      <c r="M109" s="1118"/>
      <c r="N109" s="1118"/>
      <c r="O109" s="1118"/>
      <c r="P109" s="1118"/>
      <c r="Q109" s="1118"/>
      <c r="R109" s="160"/>
    </row>
    <row r="110" spans="1:18" ht="11.45" hidden="1" customHeight="1" x14ac:dyDescent="0.2">
      <c r="A110" s="1117">
        <v>92</v>
      </c>
      <c r="B110" s="1117"/>
      <c r="C110" s="1118"/>
      <c r="D110" s="1118"/>
      <c r="E110" s="1118"/>
      <c r="F110" s="1118"/>
      <c r="G110" s="1118"/>
      <c r="H110" s="1118"/>
      <c r="I110" s="1118"/>
      <c r="J110" s="1118"/>
      <c r="K110" s="1118"/>
      <c r="L110" s="1118"/>
      <c r="M110" s="1118"/>
      <c r="N110" s="1118"/>
      <c r="O110" s="1118"/>
      <c r="P110" s="1118"/>
      <c r="Q110" s="1118"/>
      <c r="R110" s="160"/>
    </row>
    <row r="111" spans="1:18" ht="11.45" hidden="1" customHeight="1" x14ac:dyDescent="0.2">
      <c r="A111" s="1117">
        <v>93</v>
      </c>
      <c r="B111" s="1117"/>
      <c r="C111" s="1118"/>
      <c r="D111" s="1118"/>
      <c r="E111" s="1118"/>
      <c r="F111" s="1118"/>
      <c r="G111" s="1118"/>
      <c r="H111" s="1118"/>
      <c r="I111" s="1118"/>
      <c r="J111" s="1118"/>
      <c r="K111" s="1118"/>
      <c r="L111" s="1118"/>
      <c r="M111" s="1118"/>
      <c r="N111" s="1118"/>
      <c r="O111" s="1118"/>
      <c r="P111" s="1118"/>
      <c r="Q111" s="1118"/>
      <c r="R111" s="160"/>
    </row>
    <row r="112" spans="1:18" ht="11.45" hidden="1" customHeight="1" x14ac:dyDescent="0.2">
      <c r="A112" s="1117">
        <v>94</v>
      </c>
      <c r="B112" s="1117"/>
      <c r="C112" s="1118"/>
      <c r="D112" s="1118"/>
      <c r="E112" s="1118"/>
      <c r="F112" s="1118"/>
      <c r="G112" s="1118"/>
      <c r="H112" s="1118"/>
      <c r="I112" s="1118"/>
      <c r="J112" s="1118"/>
      <c r="K112" s="1118"/>
      <c r="L112" s="1118"/>
      <c r="M112" s="1118"/>
      <c r="N112" s="1118"/>
      <c r="O112" s="1118"/>
      <c r="P112" s="1118"/>
      <c r="Q112" s="1118"/>
      <c r="R112" s="160"/>
    </row>
    <row r="113" spans="1:18" ht="11.45" hidden="1" customHeight="1" x14ac:dyDescent="0.2">
      <c r="A113" s="1117">
        <v>95</v>
      </c>
      <c r="B113" s="1117"/>
      <c r="C113" s="1118"/>
      <c r="D113" s="1118"/>
      <c r="E113" s="1118"/>
      <c r="F113" s="1118"/>
      <c r="G113" s="1118"/>
      <c r="H113" s="1118"/>
      <c r="I113" s="1118"/>
      <c r="J113" s="1118"/>
      <c r="K113" s="1118"/>
      <c r="L113" s="1118"/>
      <c r="M113" s="1118"/>
      <c r="N113" s="1118"/>
      <c r="O113" s="1118"/>
      <c r="P113" s="1118"/>
      <c r="Q113" s="1118"/>
      <c r="R113" s="160"/>
    </row>
    <row r="114" spans="1:18" ht="11.45" hidden="1" customHeight="1" x14ac:dyDescent="0.2">
      <c r="A114" s="1117">
        <v>96</v>
      </c>
      <c r="B114" s="1117"/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8"/>
      <c r="N114" s="1118"/>
      <c r="O114" s="1118"/>
      <c r="P114" s="1118"/>
      <c r="Q114" s="1118"/>
      <c r="R114" s="160"/>
    </row>
    <row r="115" spans="1:18" ht="11.45" hidden="1" customHeight="1" x14ac:dyDescent="0.2">
      <c r="A115" s="1117">
        <v>97</v>
      </c>
      <c r="B115" s="1117"/>
      <c r="C115" s="1118"/>
      <c r="D115" s="1118"/>
      <c r="E115" s="1118"/>
      <c r="F115" s="1118"/>
      <c r="G115" s="1118"/>
      <c r="H115" s="1118"/>
      <c r="I115" s="1118"/>
      <c r="J115" s="1118"/>
      <c r="K115" s="1118"/>
      <c r="L115" s="1118"/>
      <c r="M115" s="1118"/>
      <c r="N115" s="1118"/>
      <c r="O115" s="1118"/>
      <c r="P115" s="1118"/>
      <c r="Q115" s="1118"/>
      <c r="R115" s="160"/>
    </row>
    <row r="116" spans="1:18" ht="11.45" hidden="1" customHeight="1" x14ac:dyDescent="0.2">
      <c r="A116" s="1117">
        <v>98</v>
      </c>
      <c r="B116" s="1117"/>
      <c r="C116" s="1118"/>
      <c r="D116" s="1118"/>
      <c r="E116" s="1118"/>
      <c r="F116" s="1118"/>
      <c r="G116" s="1118"/>
      <c r="H116" s="1118"/>
      <c r="I116" s="1118"/>
      <c r="J116" s="1118"/>
      <c r="K116" s="1118"/>
      <c r="L116" s="1118"/>
      <c r="M116" s="1118"/>
      <c r="N116" s="1118"/>
      <c r="O116" s="1118"/>
      <c r="P116" s="1118"/>
      <c r="Q116" s="1118"/>
      <c r="R116" s="160"/>
    </row>
    <row r="117" spans="1:18" ht="11.45" hidden="1" customHeight="1" x14ac:dyDescent="0.2">
      <c r="A117" s="1117">
        <v>99</v>
      </c>
      <c r="B117" s="1117"/>
      <c r="C117" s="1118"/>
      <c r="D117" s="1118"/>
      <c r="E117" s="1118"/>
      <c r="F117" s="1118"/>
      <c r="G117" s="1118"/>
      <c r="H117" s="1118"/>
      <c r="I117" s="1118"/>
      <c r="J117" s="1118"/>
      <c r="K117" s="1118"/>
      <c r="L117" s="1118"/>
      <c r="M117" s="1118"/>
      <c r="N117" s="1118"/>
      <c r="O117" s="1118"/>
      <c r="P117" s="1118"/>
      <c r="Q117" s="1118"/>
      <c r="R117" s="160"/>
    </row>
    <row r="118" spans="1:18" ht="11.45" hidden="1" customHeight="1" x14ac:dyDescent="0.2">
      <c r="A118" s="1117">
        <v>100</v>
      </c>
      <c r="B118" s="1117"/>
      <c r="C118" s="1118"/>
      <c r="D118" s="1118"/>
      <c r="E118" s="1118"/>
      <c r="F118" s="1118"/>
      <c r="G118" s="1118"/>
      <c r="H118" s="1118"/>
      <c r="I118" s="1118"/>
      <c r="J118" s="1118"/>
      <c r="K118" s="1118"/>
      <c r="L118" s="1118"/>
      <c r="M118" s="1118"/>
      <c r="N118" s="1118"/>
      <c r="O118" s="1118"/>
      <c r="P118" s="1118"/>
      <c r="Q118" s="1118"/>
      <c r="R118" s="160"/>
    </row>
    <row r="119" spans="1:18" ht="11.45" hidden="1" customHeight="1" x14ac:dyDescent="0.2">
      <c r="A119" s="1117">
        <v>101</v>
      </c>
      <c r="B119" s="1117"/>
      <c r="C119" s="1118"/>
      <c r="D119" s="1118"/>
      <c r="E119" s="1118"/>
      <c r="F119" s="1118"/>
      <c r="G119" s="1118"/>
      <c r="H119" s="1118"/>
      <c r="I119" s="1118"/>
      <c r="J119" s="1118"/>
      <c r="K119" s="1118"/>
      <c r="L119" s="1118"/>
      <c r="M119" s="1118"/>
      <c r="N119" s="1118"/>
      <c r="O119" s="1118"/>
      <c r="P119" s="1118"/>
      <c r="Q119" s="1118"/>
      <c r="R119" s="160"/>
    </row>
    <row r="120" spans="1:18" ht="11.45" hidden="1" customHeight="1" x14ac:dyDescent="0.2">
      <c r="A120" s="1117">
        <v>102</v>
      </c>
      <c r="B120" s="1117"/>
      <c r="C120" s="1118"/>
      <c r="D120" s="1118"/>
      <c r="E120" s="1118"/>
      <c r="F120" s="1118"/>
      <c r="G120" s="1118"/>
      <c r="H120" s="1118"/>
      <c r="I120" s="1118"/>
      <c r="J120" s="1118"/>
      <c r="K120" s="1118"/>
      <c r="L120" s="1118"/>
      <c r="M120" s="1118"/>
      <c r="N120" s="1118"/>
      <c r="O120" s="1118"/>
      <c r="P120" s="1118"/>
      <c r="Q120" s="1118"/>
      <c r="R120" s="160"/>
    </row>
    <row r="121" spans="1:18" ht="11.45" hidden="1" customHeight="1" x14ac:dyDescent="0.2">
      <c r="A121" s="1117">
        <v>103</v>
      </c>
      <c r="B121" s="1117"/>
      <c r="C121" s="1118"/>
      <c r="D121" s="1118"/>
      <c r="E121" s="1118"/>
      <c r="F121" s="1118"/>
      <c r="G121" s="1118"/>
      <c r="H121" s="1118"/>
      <c r="I121" s="1118"/>
      <c r="J121" s="1118"/>
      <c r="K121" s="1118"/>
      <c r="L121" s="1118"/>
      <c r="M121" s="1118"/>
      <c r="N121" s="1118"/>
      <c r="O121" s="1118"/>
      <c r="P121" s="1118"/>
      <c r="Q121" s="1118"/>
      <c r="R121" s="160"/>
    </row>
    <row r="122" spans="1:18" ht="11.45" hidden="1" customHeight="1" x14ac:dyDescent="0.2">
      <c r="A122" s="1117">
        <v>104</v>
      </c>
      <c r="B122" s="1117"/>
      <c r="C122" s="1118"/>
      <c r="D122" s="1118"/>
      <c r="E122" s="1118"/>
      <c r="F122" s="1118"/>
      <c r="G122" s="1118"/>
      <c r="H122" s="1118"/>
      <c r="I122" s="1118"/>
      <c r="J122" s="1118"/>
      <c r="K122" s="1118"/>
      <c r="L122" s="1118"/>
      <c r="M122" s="1118"/>
      <c r="N122" s="1118"/>
      <c r="O122" s="1118"/>
      <c r="P122" s="1118"/>
      <c r="Q122" s="1118"/>
      <c r="R122" s="160"/>
    </row>
    <row r="123" spans="1:18" ht="11.45" hidden="1" customHeight="1" x14ac:dyDescent="0.2">
      <c r="A123" s="1117">
        <v>105</v>
      </c>
      <c r="B123" s="1117"/>
      <c r="C123" s="1118"/>
      <c r="D123" s="1118"/>
      <c r="E123" s="1118"/>
      <c r="F123" s="1118"/>
      <c r="G123" s="1118"/>
      <c r="H123" s="1118"/>
      <c r="I123" s="1118"/>
      <c r="J123" s="1118"/>
      <c r="K123" s="1118"/>
      <c r="L123" s="1118"/>
      <c r="M123" s="1118"/>
      <c r="N123" s="1118"/>
      <c r="O123" s="1118"/>
      <c r="P123" s="1118"/>
      <c r="Q123" s="1118"/>
      <c r="R123" s="160"/>
    </row>
    <row r="124" spans="1:18" ht="11.45" hidden="1" customHeight="1" x14ac:dyDescent="0.2">
      <c r="A124" s="1117">
        <v>106</v>
      </c>
      <c r="B124" s="1117"/>
      <c r="C124" s="1118"/>
      <c r="D124" s="1118"/>
      <c r="E124" s="1118"/>
      <c r="F124" s="1118"/>
      <c r="G124" s="1118"/>
      <c r="H124" s="1118"/>
      <c r="I124" s="1118"/>
      <c r="J124" s="1118"/>
      <c r="K124" s="1118"/>
      <c r="L124" s="1118"/>
      <c r="M124" s="1118"/>
      <c r="N124" s="1118"/>
      <c r="O124" s="1118"/>
      <c r="P124" s="1118"/>
      <c r="Q124" s="1118"/>
      <c r="R124" s="160"/>
    </row>
    <row r="125" spans="1:18" ht="11.45" hidden="1" customHeight="1" x14ac:dyDescent="0.2">
      <c r="A125" s="1117">
        <v>107</v>
      </c>
      <c r="B125" s="1117"/>
      <c r="C125" s="1118"/>
      <c r="D125" s="1118"/>
      <c r="E125" s="1118"/>
      <c r="F125" s="1118"/>
      <c r="G125" s="1118"/>
      <c r="H125" s="1118"/>
      <c r="I125" s="1118"/>
      <c r="J125" s="1118"/>
      <c r="K125" s="1118"/>
      <c r="L125" s="1118"/>
      <c r="M125" s="1118"/>
      <c r="N125" s="1118"/>
      <c r="O125" s="1118"/>
      <c r="P125" s="1118"/>
      <c r="Q125" s="1118"/>
      <c r="R125" s="160"/>
    </row>
    <row r="126" spans="1:18" ht="11.45" hidden="1" customHeight="1" x14ac:dyDescent="0.2">
      <c r="A126" s="1117">
        <v>108</v>
      </c>
      <c r="B126" s="1117"/>
      <c r="C126" s="1118"/>
      <c r="D126" s="1118"/>
      <c r="E126" s="1118"/>
      <c r="F126" s="1118"/>
      <c r="G126" s="1118"/>
      <c r="H126" s="1118"/>
      <c r="I126" s="1118"/>
      <c r="J126" s="1118"/>
      <c r="K126" s="1118"/>
      <c r="L126" s="1118"/>
      <c r="M126" s="1118"/>
      <c r="N126" s="1118"/>
      <c r="O126" s="1118"/>
      <c r="P126" s="1118"/>
      <c r="Q126" s="1118"/>
      <c r="R126" s="160"/>
    </row>
    <row r="127" spans="1:18" ht="11.45" hidden="1" customHeight="1" x14ac:dyDescent="0.2">
      <c r="A127" s="1117">
        <v>109</v>
      </c>
      <c r="B127" s="1117"/>
      <c r="C127" s="1118"/>
      <c r="D127" s="1118"/>
      <c r="E127" s="1118"/>
      <c r="F127" s="1118"/>
      <c r="G127" s="1118"/>
      <c r="H127" s="1118"/>
      <c r="I127" s="1118"/>
      <c r="J127" s="1118"/>
      <c r="K127" s="1118"/>
      <c r="L127" s="1118"/>
      <c r="M127" s="1118"/>
      <c r="N127" s="1118"/>
      <c r="O127" s="1118"/>
      <c r="P127" s="1118"/>
      <c r="Q127" s="1118"/>
      <c r="R127" s="160"/>
    </row>
    <row r="128" spans="1:18" ht="11.45" hidden="1" customHeight="1" x14ac:dyDescent="0.2">
      <c r="A128" s="1117">
        <v>110</v>
      </c>
      <c r="B128" s="1117"/>
      <c r="C128" s="1118"/>
      <c r="D128" s="1118"/>
      <c r="E128" s="1118"/>
      <c r="F128" s="1118"/>
      <c r="G128" s="1118"/>
      <c r="H128" s="1118"/>
      <c r="I128" s="1118"/>
      <c r="J128" s="1118"/>
      <c r="K128" s="1118"/>
      <c r="L128" s="1118"/>
      <c r="M128" s="1118"/>
      <c r="N128" s="1118"/>
      <c r="O128" s="1118"/>
      <c r="P128" s="1118"/>
      <c r="Q128" s="1118"/>
      <c r="R128" s="160"/>
    </row>
    <row r="129" spans="1:19" ht="11.45" hidden="1" customHeight="1" x14ac:dyDescent="0.2">
      <c r="A129" s="1117">
        <v>111</v>
      </c>
      <c r="B129" s="1117"/>
      <c r="C129" s="1118"/>
      <c r="D129" s="1118"/>
      <c r="E129" s="1118"/>
      <c r="F129" s="1118"/>
      <c r="G129" s="1118"/>
      <c r="H129" s="1118"/>
      <c r="I129" s="1118"/>
      <c r="J129" s="1118"/>
      <c r="K129" s="1118"/>
      <c r="L129" s="1118"/>
      <c r="M129" s="1118"/>
      <c r="N129" s="1118"/>
      <c r="O129" s="1118"/>
      <c r="P129" s="1118"/>
      <c r="Q129" s="1118"/>
      <c r="R129" s="160"/>
    </row>
    <row r="130" spans="1:19" ht="11.45" hidden="1" customHeight="1" x14ac:dyDescent="0.2">
      <c r="A130" s="1117">
        <v>112</v>
      </c>
      <c r="B130" s="1117"/>
      <c r="C130" s="1118"/>
      <c r="D130" s="1118"/>
      <c r="E130" s="1118"/>
      <c r="F130" s="1118"/>
      <c r="G130" s="1118"/>
      <c r="H130" s="1118"/>
      <c r="I130" s="1118"/>
      <c r="J130" s="1118"/>
      <c r="K130" s="1118"/>
      <c r="L130" s="1118"/>
      <c r="M130" s="1118"/>
      <c r="N130" s="1118"/>
      <c r="O130" s="1118"/>
      <c r="P130" s="1118"/>
      <c r="Q130" s="1118"/>
      <c r="R130" s="160"/>
    </row>
    <row r="131" spans="1:19" ht="11.45" hidden="1" customHeight="1" x14ac:dyDescent="0.2">
      <c r="A131" s="1117">
        <v>113</v>
      </c>
      <c r="B131" s="1117"/>
      <c r="C131" s="1118"/>
      <c r="D131" s="1118"/>
      <c r="E131" s="1118"/>
      <c r="F131" s="1118"/>
      <c r="G131" s="1118"/>
      <c r="H131" s="1118"/>
      <c r="I131" s="1118"/>
      <c r="J131" s="1118"/>
      <c r="K131" s="1118"/>
      <c r="L131" s="1118"/>
      <c r="M131" s="1118"/>
      <c r="N131" s="1118"/>
      <c r="O131" s="1118"/>
      <c r="P131" s="1118"/>
      <c r="Q131" s="1118"/>
      <c r="R131" s="160"/>
    </row>
    <row r="132" spans="1:19" ht="11.45" hidden="1" customHeight="1" x14ac:dyDescent="0.2">
      <c r="A132" s="1117">
        <v>114</v>
      </c>
      <c r="B132" s="1117"/>
      <c r="C132" s="1118"/>
      <c r="D132" s="1118"/>
      <c r="E132" s="1118"/>
      <c r="F132" s="1118"/>
      <c r="G132" s="1118"/>
      <c r="H132" s="1118"/>
      <c r="I132" s="1118"/>
      <c r="J132" s="1118"/>
      <c r="K132" s="1118"/>
      <c r="L132" s="1118"/>
      <c r="M132" s="1118"/>
      <c r="N132" s="1118"/>
      <c r="O132" s="1118"/>
      <c r="P132" s="1118"/>
      <c r="Q132" s="1118"/>
      <c r="R132" s="160"/>
    </row>
    <row r="133" spans="1:19" ht="11.45" hidden="1" customHeight="1" x14ac:dyDescent="0.2">
      <c r="A133" s="1117">
        <v>115</v>
      </c>
      <c r="B133" s="1117"/>
      <c r="C133" s="1118"/>
      <c r="D133" s="1118"/>
      <c r="E133" s="1118"/>
      <c r="F133" s="1118"/>
      <c r="G133" s="1118"/>
      <c r="H133" s="1118"/>
      <c r="I133" s="1118"/>
      <c r="J133" s="1118"/>
      <c r="K133" s="1118"/>
      <c r="L133" s="1118"/>
      <c r="M133" s="1118"/>
      <c r="N133" s="1118"/>
      <c r="O133" s="1118"/>
      <c r="P133" s="1118"/>
      <c r="Q133" s="1118"/>
      <c r="R133" s="160"/>
    </row>
    <row r="134" spans="1:19" ht="11.45" hidden="1" customHeight="1" x14ac:dyDescent="0.2">
      <c r="A134" s="1117">
        <v>116</v>
      </c>
      <c r="B134" s="1117"/>
      <c r="C134" s="1118"/>
      <c r="D134" s="1118"/>
      <c r="E134" s="1118"/>
      <c r="F134" s="1118"/>
      <c r="G134" s="1118"/>
      <c r="H134" s="1118"/>
      <c r="I134" s="1118"/>
      <c r="J134" s="1118"/>
      <c r="K134" s="1118"/>
      <c r="L134" s="1118"/>
      <c r="M134" s="1118"/>
      <c r="N134" s="1118"/>
      <c r="O134" s="1118"/>
      <c r="P134" s="1118"/>
      <c r="Q134" s="1118"/>
      <c r="R134" s="160"/>
    </row>
    <row r="135" spans="1:19" ht="11.45" hidden="1" customHeight="1" x14ac:dyDescent="0.2">
      <c r="A135" s="1117">
        <v>117</v>
      </c>
      <c r="B135" s="1117"/>
      <c r="C135" s="1118"/>
      <c r="D135" s="1118"/>
      <c r="E135" s="1118"/>
      <c r="F135" s="1118"/>
      <c r="G135" s="1118"/>
      <c r="H135" s="1118"/>
      <c r="I135" s="1118"/>
      <c r="J135" s="1118"/>
      <c r="K135" s="1118"/>
      <c r="L135" s="1118"/>
      <c r="M135" s="1118"/>
      <c r="N135" s="1118"/>
      <c r="O135" s="1118"/>
      <c r="P135" s="1118"/>
      <c r="Q135" s="1118"/>
      <c r="R135" s="160"/>
    </row>
    <row r="136" spans="1:19" ht="11.45" hidden="1" customHeight="1" x14ac:dyDescent="0.2">
      <c r="A136" s="1117">
        <v>118</v>
      </c>
      <c r="B136" s="1117"/>
      <c r="C136" s="1118"/>
      <c r="D136" s="1118"/>
      <c r="E136" s="1118"/>
      <c r="F136" s="1118"/>
      <c r="G136" s="1118"/>
      <c r="H136" s="1118"/>
      <c r="I136" s="1118"/>
      <c r="J136" s="1118"/>
      <c r="K136" s="1118"/>
      <c r="L136" s="1118"/>
      <c r="M136" s="1118"/>
      <c r="N136" s="1118"/>
      <c r="O136" s="1118"/>
      <c r="P136" s="1118"/>
      <c r="Q136" s="1118"/>
      <c r="R136" s="160"/>
    </row>
    <row r="137" spans="1:19" ht="11.45" hidden="1" customHeight="1" x14ac:dyDescent="0.2">
      <c r="A137" s="1117">
        <v>119</v>
      </c>
      <c r="B137" s="1117"/>
      <c r="C137" s="1118"/>
      <c r="D137" s="1118"/>
      <c r="E137" s="1118"/>
      <c r="F137" s="1118"/>
      <c r="G137" s="1118"/>
      <c r="H137" s="1118"/>
      <c r="I137" s="1118"/>
      <c r="J137" s="1118"/>
      <c r="K137" s="1118"/>
      <c r="L137" s="1118"/>
      <c r="M137" s="1118"/>
      <c r="N137" s="1118"/>
      <c r="O137" s="1118"/>
      <c r="P137" s="1118"/>
      <c r="Q137" s="1118"/>
      <c r="R137" s="160"/>
    </row>
    <row r="138" spans="1:19" ht="11.45" hidden="1" customHeight="1" x14ac:dyDescent="0.2">
      <c r="A138" s="1117">
        <v>120</v>
      </c>
      <c r="B138" s="1117"/>
      <c r="C138" s="1118"/>
      <c r="D138" s="1118"/>
      <c r="E138" s="1118"/>
      <c r="F138" s="1118"/>
      <c r="G138" s="1118"/>
      <c r="H138" s="1118"/>
      <c r="I138" s="1118"/>
      <c r="J138" s="1118"/>
      <c r="K138" s="1118"/>
      <c r="L138" s="1118"/>
      <c r="M138" s="1118"/>
      <c r="N138" s="1118"/>
      <c r="O138" s="1118"/>
      <c r="P138" s="1118"/>
      <c r="Q138" s="1118"/>
      <c r="R138" s="160"/>
    </row>
    <row r="139" spans="1:19" ht="8.25" customHeight="1" x14ac:dyDescent="0.2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</row>
    <row r="141" spans="1:19" x14ac:dyDescent="0.2">
      <c r="A141" s="992" t="s">
        <v>180</v>
      </c>
      <c r="B141" s="992"/>
      <c r="C141" s="992"/>
      <c r="D141" s="1003"/>
      <c r="E141" s="1003"/>
      <c r="F141" s="1003"/>
      <c r="G141" s="153"/>
      <c r="H141" s="403"/>
      <c r="I141" s="403"/>
      <c r="J141" s="403"/>
      <c r="K141" s="403"/>
      <c r="L141" s="403"/>
      <c r="M141" s="403"/>
      <c r="N141" s="1003"/>
      <c r="O141" s="1003"/>
      <c r="P141" s="1003"/>
      <c r="Q141" s="1003"/>
      <c r="R141" s="1003"/>
      <c r="S141" s="1003"/>
    </row>
    <row r="142" spans="1:19" x14ac:dyDescent="0.2">
      <c r="A142" s="404"/>
      <c r="B142" s="404"/>
      <c r="C142" s="404"/>
      <c r="D142" s="1021" t="s">
        <v>181</v>
      </c>
      <c r="E142" s="1021"/>
      <c r="F142" s="1021"/>
      <c r="G142" s="72"/>
      <c r="H142" s="404"/>
      <c r="I142" s="1002" t="s">
        <v>182</v>
      </c>
      <c r="J142" s="1002"/>
      <c r="K142" s="1002"/>
      <c r="L142" s="1002"/>
      <c r="M142" s="404"/>
      <c r="N142" s="1021" t="s">
        <v>183</v>
      </c>
      <c r="O142" s="1021"/>
      <c r="P142" s="1021"/>
      <c r="Q142" s="1021"/>
      <c r="R142" s="1021"/>
      <c r="S142" s="1021"/>
    </row>
  </sheetData>
  <sheetProtection selectLockedCells="1" selectUnlockedCells="1"/>
  <mergeCells count="282">
    <mergeCell ref="D142:F142"/>
    <mergeCell ref="I142:L142"/>
    <mergeCell ref="N142:S142"/>
    <mergeCell ref="A7:R7"/>
    <mergeCell ref="A8:R8"/>
    <mergeCell ref="A9:S9"/>
    <mergeCell ref="A10:R10"/>
    <mergeCell ref="A11:R11"/>
    <mergeCell ref="A12:R12"/>
    <mergeCell ref="A13:B13"/>
    <mergeCell ref="C13:K13"/>
    <mergeCell ref="M13:Q13"/>
    <mergeCell ref="A14:R14"/>
    <mergeCell ref="A15:B15"/>
    <mergeCell ref="C15:Q15"/>
    <mergeCell ref="A16:R16"/>
    <mergeCell ref="A17:B17"/>
    <mergeCell ref="A18:R18"/>
    <mergeCell ref="A19:B19"/>
    <mergeCell ref="C19:K19"/>
    <mergeCell ref="M19:Q19"/>
    <mergeCell ref="A20:B20"/>
    <mergeCell ref="C20:K20"/>
    <mergeCell ref="M20:Q20"/>
    <mergeCell ref="A21:B21"/>
    <mergeCell ref="C21:K21"/>
    <mergeCell ref="M21:Q21"/>
    <mergeCell ref="A22:B22"/>
    <mergeCell ref="C22:K22"/>
    <mergeCell ref="M22:Q22"/>
    <mergeCell ref="A23:B23"/>
    <mergeCell ref="C23:K23"/>
    <mergeCell ref="M23:Q23"/>
    <mergeCell ref="A24:B24"/>
    <mergeCell ref="C24:K24"/>
    <mergeCell ref="M24:Q24"/>
    <mergeCell ref="A25:B25"/>
    <mergeCell ref="C25:K25"/>
    <mergeCell ref="M25:Q25"/>
    <mergeCell ref="A26:B26"/>
    <mergeCell ref="C26:K26"/>
    <mergeCell ref="M26:Q26"/>
    <mergeCell ref="A27:B27"/>
    <mergeCell ref="C27:K27"/>
    <mergeCell ref="M27:Q27"/>
    <mergeCell ref="A28:B28"/>
    <mergeCell ref="C28:K28"/>
    <mergeCell ref="M28:Q28"/>
    <mergeCell ref="A29:B29"/>
    <mergeCell ref="C29:K29"/>
    <mergeCell ref="M29:Q29"/>
    <mergeCell ref="A30:B30"/>
    <mergeCell ref="C30:K30"/>
    <mergeCell ref="M30:Q30"/>
    <mergeCell ref="A31:B31"/>
    <mergeCell ref="C31:K31"/>
    <mergeCell ref="M31:Q31"/>
    <mergeCell ref="A32:B32"/>
    <mergeCell ref="C32:K32"/>
    <mergeCell ref="M32:Q32"/>
    <mergeCell ref="A33:B33"/>
    <mergeCell ref="C33:K33"/>
    <mergeCell ref="M33:Q33"/>
    <mergeCell ref="A34:B34"/>
    <mergeCell ref="C34:K34"/>
    <mergeCell ref="M34:Q34"/>
    <mergeCell ref="A35:B35"/>
    <mergeCell ref="C35:K35"/>
    <mergeCell ref="M35:Q35"/>
    <mergeCell ref="A36:B36"/>
    <mergeCell ref="C36:K36"/>
    <mergeCell ref="M36:Q36"/>
    <mergeCell ref="A37:B37"/>
    <mergeCell ref="C37:K37"/>
    <mergeCell ref="M37:Q37"/>
    <mergeCell ref="A38:B38"/>
    <mergeCell ref="C38:K38"/>
    <mergeCell ref="M38:Q38"/>
    <mergeCell ref="A39:B39"/>
    <mergeCell ref="C39:Q39"/>
    <mergeCell ref="A40:B40"/>
    <mergeCell ref="C40:Q40"/>
    <mergeCell ref="A41:B41"/>
    <mergeCell ref="C41:Q41"/>
    <mergeCell ref="A42:B42"/>
    <mergeCell ref="C42:Q42"/>
    <mergeCell ref="A43:B43"/>
    <mergeCell ref="C43:Q43"/>
    <mergeCell ref="A44:B44"/>
    <mergeCell ref="C44:Q44"/>
    <mergeCell ref="A45:B45"/>
    <mergeCell ref="C45:Q45"/>
    <mergeCell ref="A46:B46"/>
    <mergeCell ref="C46:Q46"/>
    <mergeCell ref="A47:B47"/>
    <mergeCell ref="C47:Q47"/>
    <mergeCell ref="A48:B48"/>
    <mergeCell ref="C48:Q48"/>
    <mergeCell ref="A49:B49"/>
    <mergeCell ref="C49:Q49"/>
    <mergeCell ref="A50:B50"/>
    <mergeCell ref="C50:Q50"/>
    <mergeCell ref="A51:B51"/>
    <mergeCell ref="C51:Q51"/>
    <mergeCell ref="A52:B52"/>
    <mergeCell ref="C52:Q52"/>
    <mergeCell ref="A53:B53"/>
    <mergeCell ref="C53:Q53"/>
    <mergeCell ref="A54:B54"/>
    <mergeCell ref="C54:Q54"/>
    <mergeCell ref="A55:B55"/>
    <mergeCell ref="C55:Q55"/>
    <mergeCell ref="A56:B56"/>
    <mergeCell ref="C56:Q56"/>
    <mergeCell ref="A57:B57"/>
    <mergeCell ref="C57:Q57"/>
    <mergeCell ref="A58:B58"/>
    <mergeCell ref="C58:Q58"/>
    <mergeCell ref="A59:B59"/>
    <mergeCell ref="C59:Q59"/>
    <mergeCell ref="A60:B60"/>
    <mergeCell ref="C60:Q60"/>
    <mergeCell ref="A61:B61"/>
    <mergeCell ref="C61:Q61"/>
    <mergeCell ref="A62:B62"/>
    <mergeCell ref="C62:Q62"/>
    <mergeCell ref="A63:B63"/>
    <mergeCell ref="C63:Q63"/>
    <mergeCell ref="A64:B64"/>
    <mergeCell ref="C64:Q64"/>
    <mergeCell ref="A65:B65"/>
    <mergeCell ref="C65:Q65"/>
    <mergeCell ref="A66:B66"/>
    <mergeCell ref="C66:Q66"/>
    <mergeCell ref="A67:B67"/>
    <mergeCell ref="C67:Q67"/>
    <mergeCell ref="A68:B68"/>
    <mergeCell ref="C68:Q68"/>
    <mergeCell ref="A69:B69"/>
    <mergeCell ref="C69:Q69"/>
    <mergeCell ref="A70:B70"/>
    <mergeCell ref="C70:Q70"/>
    <mergeCell ref="A71:B71"/>
    <mergeCell ref="C71:Q71"/>
    <mergeCell ref="A72:B72"/>
    <mergeCell ref="C72:Q72"/>
    <mergeCell ref="A73:B73"/>
    <mergeCell ref="C73:Q73"/>
    <mergeCell ref="A74:B74"/>
    <mergeCell ref="C74:Q74"/>
    <mergeCell ref="A75:B75"/>
    <mergeCell ref="C75:Q75"/>
    <mergeCell ref="A76:B76"/>
    <mergeCell ref="C76:Q76"/>
    <mergeCell ref="A77:B77"/>
    <mergeCell ref="C77:Q77"/>
    <mergeCell ref="A78:B78"/>
    <mergeCell ref="C78:Q78"/>
    <mergeCell ref="A79:B79"/>
    <mergeCell ref="C79:Q79"/>
    <mergeCell ref="A80:B80"/>
    <mergeCell ref="C80:Q80"/>
    <mergeCell ref="A81:B81"/>
    <mergeCell ref="C81:Q81"/>
    <mergeCell ref="A82:B82"/>
    <mergeCell ref="C82:Q82"/>
    <mergeCell ref="A83:B83"/>
    <mergeCell ref="C83:Q83"/>
    <mergeCell ref="A84:B84"/>
    <mergeCell ref="C84:Q84"/>
    <mergeCell ref="A85:B85"/>
    <mergeCell ref="C85:Q85"/>
    <mergeCell ref="A86:B86"/>
    <mergeCell ref="C86:Q86"/>
    <mergeCell ref="A87:B87"/>
    <mergeCell ref="C87:Q87"/>
    <mergeCell ref="A88:B88"/>
    <mergeCell ref="C88:Q88"/>
    <mergeCell ref="A89:B89"/>
    <mergeCell ref="C89:Q89"/>
    <mergeCell ref="A90:B90"/>
    <mergeCell ref="C90:Q90"/>
    <mergeCell ref="A91:B91"/>
    <mergeCell ref="C91:Q91"/>
    <mergeCell ref="A92:B92"/>
    <mergeCell ref="C92:Q92"/>
    <mergeCell ref="A93:B93"/>
    <mergeCell ref="C93:Q93"/>
    <mergeCell ref="A94:B94"/>
    <mergeCell ref="C94:Q94"/>
    <mergeCell ref="A95:B95"/>
    <mergeCell ref="C95:Q95"/>
    <mergeCell ref="A96:B96"/>
    <mergeCell ref="C96:Q96"/>
    <mergeCell ref="A97:B97"/>
    <mergeCell ref="C97:Q97"/>
    <mergeCell ref="A98:B98"/>
    <mergeCell ref="C98:Q98"/>
    <mergeCell ref="A99:B99"/>
    <mergeCell ref="C99:Q99"/>
    <mergeCell ref="A100:B100"/>
    <mergeCell ref="C100:Q100"/>
    <mergeCell ref="A101:B101"/>
    <mergeCell ref="C101:Q101"/>
    <mergeCell ref="A102:B102"/>
    <mergeCell ref="C102:Q102"/>
    <mergeCell ref="A103:B103"/>
    <mergeCell ref="C103:Q103"/>
    <mergeCell ref="A104:B104"/>
    <mergeCell ref="C104:Q104"/>
    <mergeCell ref="A105:B105"/>
    <mergeCell ref="C105:Q105"/>
    <mergeCell ref="A106:B106"/>
    <mergeCell ref="C106:Q106"/>
    <mergeCell ref="A107:B107"/>
    <mergeCell ref="C107:Q107"/>
    <mergeCell ref="A108:B108"/>
    <mergeCell ref="C108:Q108"/>
    <mergeCell ref="A109:B109"/>
    <mergeCell ref="C109:Q109"/>
    <mergeCell ref="A110:B110"/>
    <mergeCell ref="C110:Q110"/>
    <mergeCell ref="A111:B111"/>
    <mergeCell ref="C111:Q111"/>
    <mergeCell ref="A112:B112"/>
    <mergeCell ref="C112:Q112"/>
    <mergeCell ref="A113:B113"/>
    <mergeCell ref="C113:Q113"/>
    <mergeCell ref="A114:B114"/>
    <mergeCell ref="C114:Q114"/>
    <mergeCell ref="A115:B115"/>
    <mergeCell ref="C115:Q115"/>
    <mergeCell ref="A116:B116"/>
    <mergeCell ref="C116:Q116"/>
    <mergeCell ref="A117:B117"/>
    <mergeCell ref="C117:Q117"/>
    <mergeCell ref="A118:B118"/>
    <mergeCell ref="C118:Q118"/>
    <mergeCell ref="A119:B119"/>
    <mergeCell ref="C119:Q119"/>
    <mergeCell ref="A120:B120"/>
    <mergeCell ref="C120:Q120"/>
    <mergeCell ref="A121:B121"/>
    <mergeCell ref="C121:Q121"/>
    <mergeCell ref="A122:B122"/>
    <mergeCell ref="C122:Q122"/>
    <mergeCell ref="A123:B123"/>
    <mergeCell ref="C123:Q123"/>
    <mergeCell ref="A124:B124"/>
    <mergeCell ref="C124:Q124"/>
    <mergeCell ref="A125:B125"/>
    <mergeCell ref="C125:Q125"/>
    <mergeCell ref="A126:B126"/>
    <mergeCell ref="C126:Q126"/>
    <mergeCell ref="A127:B127"/>
    <mergeCell ref="C127:Q127"/>
    <mergeCell ref="A128:B128"/>
    <mergeCell ref="C128:Q128"/>
    <mergeCell ref="A141:C141"/>
    <mergeCell ref="D141:F141"/>
    <mergeCell ref="N141:S141"/>
    <mergeCell ref="C17:S17"/>
    <mergeCell ref="A134:B134"/>
    <mergeCell ref="C134:Q134"/>
    <mergeCell ref="A135:B135"/>
    <mergeCell ref="C135:Q135"/>
    <mergeCell ref="A136:B136"/>
    <mergeCell ref="C136:Q136"/>
    <mergeCell ref="A137:B137"/>
    <mergeCell ref="C137:Q137"/>
    <mergeCell ref="A138:B138"/>
    <mergeCell ref="C138:Q138"/>
    <mergeCell ref="A129:B129"/>
    <mergeCell ref="C129:Q129"/>
    <mergeCell ref="A130:B130"/>
    <mergeCell ref="C130:Q130"/>
    <mergeCell ref="A131:B131"/>
    <mergeCell ref="C131:Q131"/>
    <mergeCell ref="A132:B132"/>
    <mergeCell ref="C132:Q132"/>
    <mergeCell ref="A133:B133"/>
    <mergeCell ref="C133:Q133"/>
  </mergeCells>
  <pageMargins left="0.51181102362204722" right="0.51181102362204722" top="0.3543307086614173" bottom="0.3543307086614173" header="0.31496062992125984" footer="0.31496062992125984"/>
  <pageSetup paperSize="9" scale="96" firstPageNumber="0" orientation="landscape" horizontalDpi="300" verticalDpi="300" r:id="rId1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7:S144"/>
  <sheetViews>
    <sheetView zoomScale="88" zoomScaleNormal="88" workbookViewId="0">
      <selection activeCell="R20" sqref="R20"/>
    </sheetView>
  </sheetViews>
  <sheetFormatPr defaultColWidth="8.85546875" defaultRowHeight="12" x14ac:dyDescent="0.2"/>
  <cols>
    <col min="1" max="1" width="3.140625" style="5" customWidth="1"/>
    <col min="2" max="2" width="3.42578125" style="5" customWidth="1"/>
    <col min="3" max="3" width="8" style="5" customWidth="1"/>
    <col min="4" max="5" width="2.85546875" style="5" customWidth="1"/>
    <col min="6" max="6" width="6.7109375" style="5" customWidth="1"/>
    <col min="7" max="7" width="2.85546875" style="5" customWidth="1"/>
    <col min="8" max="8" width="1.5703125" style="5" customWidth="1"/>
    <col min="9" max="9" width="3" style="5" customWidth="1"/>
    <col min="10" max="10" width="1.42578125" style="5" customWidth="1"/>
    <col min="11" max="11" width="3.140625" style="5" customWidth="1"/>
    <col min="12" max="12" width="23.140625" style="5" customWidth="1"/>
    <col min="13" max="13" width="3.28515625" style="5" customWidth="1"/>
    <col min="14" max="14" width="3.42578125" style="5" customWidth="1"/>
    <col min="15" max="15" width="6.140625" style="5" customWidth="1"/>
    <col min="16" max="16" width="3.140625" style="5" customWidth="1"/>
    <col min="17" max="17" width="2.85546875" style="5" customWidth="1"/>
    <col min="18" max="18" width="19.7109375" style="5" customWidth="1"/>
    <col min="19" max="19" width="13" style="5" customWidth="1"/>
    <col min="20" max="16384" width="8.85546875" style="5"/>
  </cols>
  <sheetData>
    <row r="7" spans="1:19" ht="8.25" customHeight="1" x14ac:dyDescent="0.2">
      <c r="A7" s="992"/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</row>
    <row r="8" spans="1:19" x14ac:dyDescent="0.2">
      <c r="A8" s="993" t="s">
        <v>328</v>
      </c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</row>
    <row r="9" spans="1:19" ht="35.25" customHeight="1" x14ac:dyDescent="0.2">
      <c r="A9" s="994" t="s">
        <v>2173</v>
      </c>
      <c r="B9" s="994"/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4"/>
      <c r="P9" s="994"/>
      <c r="Q9" s="994"/>
      <c r="R9" s="994"/>
      <c r="S9" s="994"/>
    </row>
    <row r="10" spans="1:19" ht="23.25" customHeight="1" x14ac:dyDescent="0.2">
      <c r="A10" s="994">
        <f>Декларация!G9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</row>
    <row r="11" spans="1:19" ht="15" customHeight="1" x14ac:dyDescent="0.2">
      <c r="A11" s="1020">
        <f>Декларация!D5</f>
        <v>0</v>
      </c>
      <c r="B11" s="1020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</row>
    <row r="12" spans="1:19" ht="15" customHeight="1" x14ac:dyDescent="0.2">
      <c r="A12" s="996">
        <f>Декларация!G7</f>
        <v>0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</row>
    <row r="13" spans="1:19" ht="15" customHeight="1" thickBot="1" x14ac:dyDescent="0.25">
      <c r="A13" s="681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</row>
    <row r="14" spans="1:19" ht="36.6" customHeight="1" thickBot="1" x14ac:dyDescent="0.25">
      <c r="A14" s="1122" t="s">
        <v>233</v>
      </c>
      <c r="B14" s="1122"/>
      <c r="C14" s="1124" t="s">
        <v>404</v>
      </c>
      <c r="D14" s="1124"/>
      <c r="E14" s="1124"/>
      <c r="F14" s="1124"/>
      <c r="G14" s="1124"/>
      <c r="H14" s="1124"/>
      <c r="I14" s="1124"/>
      <c r="J14" s="1124"/>
      <c r="K14" s="1132"/>
      <c r="L14" s="357" t="s">
        <v>395</v>
      </c>
      <c r="M14" s="1160" t="s">
        <v>345</v>
      </c>
      <c r="N14" s="1133"/>
      <c r="O14" s="1133"/>
      <c r="P14" s="1133"/>
      <c r="Q14" s="1133"/>
      <c r="R14" s="155" t="s">
        <v>329</v>
      </c>
      <c r="S14" s="185" t="s">
        <v>2174</v>
      </c>
    </row>
    <row r="15" spans="1:19" ht="8.25" customHeight="1" thickBot="1" x14ac:dyDescent="0.25">
      <c r="A15" s="986"/>
      <c r="B15" s="986"/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7"/>
    </row>
    <row r="16" spans="1:19" s="150" customFormat="1" ht="45" customHeight="1" x14ac:dyDescent="0.2">
      <c r="A16" s="987"/>
      <c r="B16" s="987"/>
      <c r="C16" s="1115" t="s">
        <v>330</v>
      </c>
      <c r="D16" s="1115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1115"/>
      <c r="P16" s="1115"/>
      <c r="Q16" s="1115"/>
      <c r="R16" s="183">
        <f>SUM(R20:R139)</f>
        <v>0</v>
      </c>
      <c r="S16" s="184"/>
    </row>
    <row r="17" spans="1:19" ht="8.25" customHeight="1" x14ac:dyDescent="0.2">
      <c r="A17" s="1099"/>
      <c r="B17" s="1099"/>
      <c r="C17" s="1099"/>
      <c r="D17" s="1099"/>
      <c r="E17" s="1099"/>
      <c r="F17" s="1099"/>
      <c r="G17" s="1099"/>
      <c r="H17" s="1099"/>
      <c r="I17" s="1099"/>
      <c r="J17" s="1099"/>
      <c r="K17" s="1099"/>
      <c r="L17" s="1099"/>
      <c r="M17" s="1099"/>
      <c r="N17" s="1099"/>
      <c r="O17" s="1099"/>
      <c r="P17" s="1099"/>
      <c r="Q17" s="1099"/>
      <c r="R17" s="1099"/>
      <c r="S17" s="102"/>
    </row>
    <row r="18" spans="1:19" x14ac:dyDescent="0.2">
      <c r="A18" s="1117"/>
      <c r="B18" s="1117"/>
      <c r="C18" s="1099" t="s">
        <v>331</v>
      </c>
      <c r="D18" s="1100"/>
      <c r="E18" s="1100"/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00"/>
      <c r="S18" s="1101"/>
    </row>
    <row r="19" spans="1:19" ht="8.25" customHeight="1" x14ac:dyDescent="0.2">
      <c r="A19" s="1117"/>
      <c r="B19" s="1117"/>
      <c r="C19" s="1117"/>
      <c r="D19" s="1117"/>
      <c r="E19" s="1117"/>
      <c r="F19" s="1117"/>
      <c r="G19" s="1117"/>
      <c r="H19" s="1117"/>
      <c r="I19" s="1117"/>
      <c r="J19" s="1117"/>
      <c r="K19" s="1117"/>
      <c r="L19" s="1117"/>
      <c r="M19" s="1117"/>
      <c r="N19" s="1117"/>
      <c r="O19" s="1117"/>
      <c r="P19" s="1117"/>
      <c r="Q19" s="1117"/>
      <c r="R19" s="1117"/>
      <c r="S19" s="102"/>
    </row>
    <row r="20" spans="1:19" x14ac:dyDescent="0.2">
      <c r="A20" s="1117">
        <v>1</v>
      </c>
      <c r="B20" s="1117"/>
      <c r="C20" s="1119"/>
      <c r="D20" s="1119"/>
      <c r="E20" s="1119"/>
      <c r="F20" s="1119"/>
      <c r="G20" s="1119"/>
      <c r="H20" s="1119"/>
      <c r="I20" s="1119"/>
      <c r="J20" s="1119"/>
      <c r="K20" s="1119"/>
      <c r="L20" s="159"/>
      <c r="M20" s="1121"/>
      <c r="N20" s="1121"/>
      <c r="O20" s="1121"/>
      <c r="P20" s="1121"/>
      <c r="Q20" s="1121"/>
      <c r="R20" s="160"/>
      <c r="S20" s="102"/>
    </row>
    <row r="21" spans="1:19" x14ac:dyDescent="0.2">
      <c r="A21" s="1117">
        <v>2</v>
      </c>
      <c r="B21" s="1117"/>
      <c r="C21" s="1119"/>
      <c r="D21" s="1119"/>
      <c r="E21" s="1119"/>
      <c r="F21" s="1119"/>
      <c r="G21" s="1119"/>
      <c r="H21" s="1119"/>
      <c r="I21" s="1119"/>
      <c r="J21" s="1119"/>
      <c r="K21" s="1119"/>
      <c r="L21" s="159"/>
      <c r="M21" s="1121"/>
      <c r="N21" s="1121"/>
      <c r="O21" s="1121"/>
      <c r="P21" s="1121"/>
      <c r="Q21" s="1121"/>
      <c r="R21" s="160"/>
      <c r="S21" s="102"/>
    </row>
    <row r="22" spans="1:19" x14ac:dyDescent="0.2">
      <c r="A22" s="1117">
        <v>3</v>
      </c>
      <c r="B22" s="1117"/>
      <c r="C22" s="1119"/>
      <c r="D22" s="1119"/>
      <c r="E22" s="1119"/>
      <c r="F22" s="1119"/>
      <c r="G22" s="1119"/>
      <c r="H22" s="1119"/>
      <c r="I22" s="1119"/>
      <c r="J22" s="1119"/>
      <c r="K22" s="1119"/>
      <c r="L22" s="159"/>
      <c r="M22" s="1121"/>
      <c r="N22" s="1121"/>
      <c r="O22" s="1121"/>
      <c r="P22" s="1121"/>
      <c r="Q22" s="1121"/>
      <c r="R22" s="160"/>
      <c r="S22" s="102"/>
    </row>
    <row r="23" spans="1:19" x14ac:dyDescent="0.2">
      <c r="A23" s="1117">
        <v>4</v>
      </c>
      <c r="B23" s="1117"/>
      <c r="C23" s="1119"/>
      <c r="D23" s="1119"/>
      <c r="E23" s="1119"/>
      <c r="F23" s="1119"/>
      <c r="G23" s="1119"/>
      <c r="H23" s="1119"/>
      <c r="I23" s="1119"/>
      <c r="J23" s="1119"/>
      <c r="K23" s="1119"/>
      <c r="L23" s="159"/>
      <c r="M23" s="1121"/>
      <c r="N23" s="1121"/>
      <c r="O23" s="1121"/>
      <c r="P23" s="1121"/>
      <c r="Q23" s="1121"/>
      <c r="R23" s="160"/>
      <c r="S23" s="102"/>
    </row>
    <row r="24" spans="1:19" x14ac:dyDescent="0.2">
      <c r="A24" s="1117">
        <v>5</v>
      </c>
      <c r="B24" s="1117"/>
      <c r="C24" s="1119"/>
      <c r="D24" s="1119"/>
      <c r="E24" s="1119"/>
      <c r="F24" s="1119"/>
      <c r="G24" s="1119"/>
      <c r="H24" s="1119"/>
      <c r="I24" s="1119"/>
      <c r="J24" s="1119"/>
      <c r="K24" s="1119"/>
      <c r="L24" s="159"/>
      <c r="M24" s="1121"/>
      <c r="N24" s="1121"/>
      <c r="O24" s="1121"/>
      <c r="P24" s="1121"/>
      <c r="Q24" s="1121"/>
      <c r="R24" s="160"/>
      <c r="S24" s="102"/>
    </row>
    <row r="25" spans="1:19" x14ac:dyDescent="0.2">
      <c r="A25" s="1117">
        <v>6</v>
      </c>
      <c r="B25" s="1117"/>
      <c r="C25" s="1119"/>
      <c r="D25" s="1119"/>
      <c r="E25" s="1119"/>
      <c r="F25" s="1119"/>
      <c r="G25" s="1119"/>
      <c r="H25" s="1119"/>
      <c r="I25" s="1119"/>
      <c r="J25" s="1119"/>
      <c r="K25" s="1119"/>
      <c r="L25" s="159"/>
      <c r="M25" s="1121"/>
      <c r="N25" s="1121"/>
      <c r="O25" s="1121"/>
      <c r="P25" s="1121"/>
      <c r="Q25" s="1121"/>
      <c r="R25" s="160"/>
      <c r="S25" s="102"/>
    </row>
    <row r="26" spans="1:19" x14ac:dyDescent="0.2">
      <c r="A26" s="1117">
        <v>7</v>
      </c>
      <c r="B26" s="1117"/>
      <c r="C26" s="1119"/>
      <c r="D26" s="1119"/>
      <c r="E26" s="1119"/>
      <c r="F26" s="1119"/>
      <c r="G26" s="1119"/>
      <c r="H26" s="1119"/>
      <c r="I26" s="1119"/>
      <c r="J26" s="1119"/>
      <c r="K26" s="1119"/>
      <c r="L26" s="159"/>
      <c r="M26" s="1121"/>
      <c r="N26" s="1121"/>
      <c r="O26" s="1121"/>
      <c r="P26" s="1121"/>
      <c r="Q26" s="1121"/>
      <c r="R26" s="160"/>
      <c r="S26" s="102"/>
    </row>
    <row r="27" spans="1:19" x14ac:dyDescent="0.2">
      <c r="A27" s="1117">
        <v>8</v>
      </c>
      <c r="B27" s="1117"/>
      <c r="C27" s="1119"/>
      <c r="D27" s="1119"/>
      <c r="E27" s="1119"/>
      <c r="F27" s="1119"/>
      <c r="G27" s="1119"/>
      <c r="H27" s="1119"/>
      <c r="I27" s="1119"/>
      <c r="J27" s="1119"/>
      <c r="K27" s="1119"/>
      <c r="L27" s="159"/>
      <c r="M27" s="1121"/>
      <c r="N27" s="1121"/>
      <c r="O27" s="1121"/>
      <c r="P27" s="1121"/>
      <c r="Q27" s="1121"/>
      <c r="R27" s="160"/>
      <c r="S27" s="102"/>
    </row>
    <row r="28" spans="1:19" x14ac:dyDescent="0.2">
      <c r="A28" s="1117">
        <v>9</v>
      </c>
      <c r="B28" s="1117"/>
      <c r="C28" s="1119"/>
      <c r="D28" s="1119"/>
      <c r="E28" s="1119"/>
      <c r="F28" s="1119"/>
      <c r="G28" s="1119"/>
      <c r="H28" s="1119"/>
      <c r="I28" s="1119"/>
      <c r="J28" s="1119"/>
      <c r="K28" s="1119"/>
      <c r="L28" s="159"/>
      <c r="M28" s="1121"/>
      <c r="N28" s="1121"/>
      <c r="O28" s="1121"/>
      <c r="P28" s="1121"/>
      <c r="Q28" s="1121"/>
      <c r="R28" s="160"/>
      <c r="S28" s="102"/>
    </row>
    <row r="29" spans="1:19" x14ac:dyDescent="0.2">
      <c r="A29" s="1117">
        <v>10</v>
      </c>
      <c r="B29" s="1117"/>
      <c r="C29" s="1119"/>
      <c r="D29" s="1119"/>
      <c r="E29" s="1119"/>
      <c r="F29" s="1119"/>
      <c r="G29" s="1119"/>
      <c r="H29" s="1119"/>
      <c r="I29" s="1119"/>
      <c r="J29" s="1119"/>
      <c r="K29" s="1119"/>
      <c r="L29" s="159"/>
      <c r="M29" s="1121"/>
      <c r="N29" s="1121"/>
      <c r="O29" s="1121"/>
      <c r="P29" s="1121"/>
      <c r="Q29" s="1121"/>
      <c r="R29" s="160"/>
      <c r="S29" s="102"/>
    </row>
    <row r="30" spans="1:19" x14ac:dyDescent="0.2">
      <c r="A30" s="1117">
        <v>11</v>
      </c>
      <c r="B30" s="1117"/>
      <c r="C30" s="1119"/>
      <c r="D30" s="1119"/>
      <c r="E30" s="1119"/>
      <c r="F30" s="1119"/>
      <c r="G30" s="1119"/>
      <c r="H30" s="1119"/>
      <c r="I30" s="1119"/>
      <c r="J30" s="1119"/>
      <c r="K30" s="1119"/>
      <c r="L30" s="159"/>
      <c r="M30" s="1121"/>
      <c r="N30" s="1121"/>
      <c r="O30" s="1121"/>
      <c r="P30" s="1121"/>
      <c r="Q30" s="1121"/>
      <c r="R30" s="160"/>
      <c r="S30" s="102"/>
    </row>
    <row r="31" spans="1:19" x14ac:dyDescent="0.2">
      <c r="A31" s="1117">
        <v>12</v>
      </c>
      <c r="B31" s="1117"/>
      <c r="C31" s="1119"/>
      <c r="D31" s="1119"/>
      <c r="E31" s="1119"/>
      <c r="F31" s="1119"/>
      <c r="G31" s="1119"/>
      <c r="H31" s="1119"/>
      <c r="I31" s="1119"/>
      <c r="J31" s="1119"/>
      <c r="K31" s="1119"/>
      <c r="L31" s="159"/>
      <c r="M31" s="1121"/>
      <c r="N31" s="1121"/>
      <c r="O31" s="1121"/>
      <c r="P31" s="1121"/>
      <c r="Q31" s="1121"/>
      <c r="R31" s="160"/>
      <c r="S31" s="102"/>
    </row>
    <row r="32" spans="1:19" x14ac:dyDescent="0.2">
      <c r="A32" s="1117">
        <v>13</v>
      </c>
      <c r="B32" s="1117"/>
      <c r="C32" s="1119"/>
      <c r="D32" s="1119"/>
      <c r="E32" s="1119"/>
      <c r="F32" s="1119"/>
      <c r="G32" s="1119"/>
      <c r="H32" s="1119"/>
      <c r="I32" s="1119"/>
      <c r="J32" s="1119"/>
      <c r="K32" s="1119"/>
      <c r="L32" s="159"/>
      <c r="M32" s="1121"/>
      <c r="N32" s="1121"/>
      <c r="O32" s="1121"/>
      <c r="P32" s="1121"/>
      <c r="Q32" s="1121"/>
      <c r="R32" s="160"/>
      <c r="S32" s="102"/>
    </row>
    <row r="33" spans="1:19" x14ac:dyDescent="0.2">
      <c r="A33" s="1117">
        <v>14</v>
      </c>
      <c r="B33" s="1117"/>
      <c r="C33" s="1119"/>
      <c r="D33" s="1119"/>
      <c r="E33" s="1119"/>
      <c r="F33" s="1119"/>
      <c r="G33" s="1119"/>
      <c r="H33" s="1119"/>
      <c r="I33" s="1119"/>
      <c r="J33" s="1119"/>
      <c r="K33" s="1119"/>
      <c r="L33" s="159"/>
      <c r="M33" s="1121"/>
      <c r="N33" s="1121"/>
      <c r="O33" s="1121"/>
      <c r="P33" s="1121"/>
      <c r="Q33" s="1121"/>
      <c r="R33" s="160"/>
      <c r="S33" s="102"/>
    </row>
    <row r="34" spans="1:19" x14ac:dyDescent="0.2">
      <c r="A34" s="1117">
        <v>15</v>
      </c>
      <c r="B34" s="1117"/>
      <c r="C34" s="1119"/>
      <c r="D34" s="1119"/>
      <c r="E34" s="1119"/>
      <c r="F34" s="1119"/>
      <c r="G34" s="1119"/>
      <c r="H34" s="1119"/>
      <c r="I34" s="1119"/>
      <c r="J34" s="1119"/>
      <c r="K34" s="1119"/>
      <c r="L34" s="159"/>
      <c r="M34" s="1121"/>
      <c r="N34" s="1121"/>
      <c r="O34" s="1121"/>
      <c r="P34" s="1121"/>
      <c r="Q34" s="1121"/>
      <c r="R34" s="160"/>
      <c r="S34" s="102"/>
    </row>
    <row r="35" spans="1:19" x14ac:dyDescent="0.2">
      <c r="A35" s="1117">
        <v>16</v>
      </c>
      <c r="B35" s="1117"/>
      <c r="C35" s="1119"/>
      <c r="D35" s="1119"/>
      <c r="E35" s="1119"/>
      <c r="F35" s="1119"/>
      <c r="G35" s="1119"/>
      <c r="H35" s="1119"/>
      <c r="I35" s="1119"/>
      <c r="J35" s="1119"/>
      <c r="K35" s="1119"/>
      <c r="L35" s="159"/>
      <c r="M35" s="1121"/>
      <c r="N35" s="1121"/>
      <c r="O35" s="1121"/>
      <c r="P35" s="1121"/>
      <c r="Q35" s="1121"/>
      <c r="R35" s="160"/>
      <c r="S35" s="102"/>
    </row>
    <row r="36" spans="1:19" x14ac:dyDescent="0.2">
      <c r="A36" s="1117">
        <v>17</v>
      </c>
      <c r="B36" s="1117"/>
      <c r="C36" s="1119"/>
      <c r="D36" s="1119"/>
      <c r="E36" s="1119"/>
      <c r="F36" s="1119"/>
      <c r="G36" s="1119"/>
      <c r="H36" s="1119"/>
      <c r="I36" s="1119"/>
      <c r="J36" s="1119"/>
      <c r="K36" s="1119"/>
      <c r="L36" s="159"/>
      <c r="M36" s="1121"/>
      <c r="N36" s="1121"/>
      <c r="O36" s="1121"/>
      <c r="P36" s="1121"/>
      <c r="Q36" s="1121"/>
      <c r="R36" s="160"/>
      <c r="S36" s="102"/>
    </row>
    <row r="37" spans="1:19" x14ac:dyDescent="0.2">
      <c r="A37" s="1117">
        <v>18</v>
      </c>
      <c r="B37" s="1117"/>
      <c r="C37" s="1119"/>
      <c r="D37" s="1119"/>
      <c r="E37" s="1119"/>
      <c r="F37" s="1119"/>
      <c r="G37" s="1119"/>
      <c r="H37" s="1119"/>
      <c r="I37" s="1119"/>
      <c r="J37" s="1119"/>
      <c r="K37" s="1119"/>
      <c r="L37" s="159"/>
      <c r="M37" s="1121"/>
      <c r="N37" s="1121"/>
      <c r="O37" s="1121"/>
      <c r="P37" s="1121"/>
      <c r="Q37" s="1121"/>
      <c r="R37" s="160"/>
      <c r="S37" s="102"/>
    </row>
    <row r="38" spans="1:19" x14ac:dyDescent="0.2">
      <c r="A38" s="1117">
        <v>19</v>
      </c>
      <c r="B38" s="1117"/>
      <c r="C38" s="1119"/>
      <c r="D38" s="1119"/>
      <c r="E38" s="1119"/>
      <c r="F38" s="1119"/>
      <c r="G38" s="1119"/>
      <c r="H38" s="1119"/>
      <c r="I38" s="1119"/>
      <c r="J38" s="1119"/>
      <c r="K38" s="1119"/>
      <c r="L38" s="159"/>
      <c r="M38" s="1121"/>
      <c r="N38" s="1121"/>
      <c r="O38" s="1121"/>
      <c r="P38" s="1121"/>
      <c r="Q38" s="1121"/>
      <c r="R38" s="160"/>
      <c r="S38" s="102"/>
    </row>
    <row r="39" spans="1:19" x14ac:dyDescent="0.2">
      <c r="A39" s="1117">
        <v>20</v>
      </c>
      <c r="B39" s="1117"/>
      <c r="C39" s="1119"/>
      <c r="D39" s="1119"/>
      <c r="E39" s="1119"/>
      <c r="F39" s="1119"/>
      <c r="G39" s="1119"/>
      <c r="H39" s="1119"/>
      <c r="I39" s="1119"/>
      <c r="J39" s="1119"/>
      <c r="K39" s="1119"/>
      <c r="L39" s="159"/>
      <c r="M39" s="1121"/>
      <c r="N39" s="1121"/>
      <c r="O39" s="1121"/>
      <c r="P39" s="1121"/>
      <c r="Q39" s="1121"/>
      <c r="R39" s="160"/>
      <c r="S39" s="102"/>
    </row>
    <row r="40" spans="1:19" ht="11.45" hidden="1" customHeight="1" x14ac:dyDescent="0.2">
      <c r="A40" s="1117">
        <v>21</v>
      </c>
      <c r="B40" s="1117"/>
      <c r="C40" s="1118"/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60"/>
    </row>
    <row r="41" spans="1:19" ht="11.45" hidden="1" customHeight="1" x14ac:dyDescent="0.2">
      <c r="A41" s="1117">
        <v>22</v>
      </c>
      <c r="B41" s="1117"/>
      <c r="C41" s="1118"/>
      <c r="D41" s="1118"/>
      <c r="E41" s="1118"/>
      <c r="F41" s="1118"/>
      <c r="G41" s="1118"/>
      <c r="H41" s="1118"/>
      <c r="I41" s="1118"/>
      <c r="J41" s="1118"/>
      <c r="K41" s="1118"/>
      <c r="L41" s="1118"/>
      <c r="M41" s="1118"/>
      <c r="N41" s="1118"/>
      <c r="O41" s="1118"/>
      <c r="P41" s="1118"/>
      <c r="Q41" s="1118"/>
      <c r="R41" s="160"/>
    </row>
    <row r="42" spans="1:19" ht="11.45" hidden="1" customHeight="1" x14ac:dyDescent="0.2">
      <c r="A42" s="1117">
        <v>23</v>
      </c>
      <c r="B42" s="1117"/>
      <c r="C42" s="1118"/>
      <c r="D42" s="1118"/>
      <c r="E42" s="1118"/>
      <c r="F42" s="1118"/>
      <c r="G42" s="1118"/>
      <c r="H42" s="1118"/>
      <c r="I42" s="1118"/>
      <c r="J42" s="1118"/>
      <c r="K42" s="1118"/>
      <c r="L42" s="1118"/>
      <c r="M42" s="1118"/>
      <c r="N42" s="1118"/>
      <c r="O42" s="1118"/>
      <c r="P42" s="1118"/>
      <c r="Q42" s="1118"/>
      <c r="R42" s="160"/>
    </row>
    <row r="43" spans="1:19" ht="11.45" hidden="1" customHeight="1" x14ac:dyDescent="0.2">
      <c r="A43" s="1117">
        <v>24</v>
      </c>
      <c r="B43" s="1117"/>
      <c r="C43" s="1118"/>
      <c r="D43" s="1118"/>
      <c r="E43" s="1118"/>
      <c r="F43" s="1118"/>
      <c r="G43" s="1118"/>
      <c r="H43" s="1118"/>
      <c r="I43" s="1118"/>
      <c r="J43" s="1118"/>
      <c r="K43" s="1118"/>
      <c r="L43" s="1118"/>
      <c r="M43" s="1118"/>
      <c r="N43" s="1118"/>
      <c r="O43" s="1118"/>
      <c r="P43" s="1118"/>
      <c r="Q43" s="1118"/>
      <c r="R43" s="160"/>
    </row>
    <row r="44" spans="1:19" ht="11.45" hidden="1" customHeight="1" x14ac:dyDescent="0.2">
      <c r="A44" s="1117">
        <v>25</v>
      </c>
      <c r="B44" s="1117"/>
      <c r="C44" s="1118"/>
      <c r="D44" s="1118"/>
      <c r="E44" s="1118"/>
      <c r="F44" s="1118"/>
      <c r="G44" s="1118"/>
      <c r="H44" s="1118"/>
      <c r="I44" s="1118"/>
      <c r="J44" s="1118"/>
      <c r="K44" s="1118"/>
      <c r="L44" s="1118"/>
      <c r="M44" s="1118"/>
      <c r="N44" s="1118"/>
      <c r="O44" s="1118"/>
      <c r="P44" s="1118"/>
      <c r="Q44" s="1118"/>
      <c r="R44" s="160"/>
    </row>
    <row r="45" spans="1:19" ht="11.45" hidden="1" customHeight="1" x14ac:dyDescent="0.2">
      <c r="A45" s="1117">
        <v>26</v>
      </c>
      <c r="B45" s="1117"/>
      <c r="C45" s="1118"/>
      <c r="D45" s="1118"/>
      <c r="E45" s="1118"/>
      <c r="F45" s="1118"/>
      <c r="G45" s="1118"/>
      <c r="H45" s="1118"/>
      <c r="I45" s="1118"/>
      <c r="J45" s="1118"/>
      <c r="K45" s="1118"/>
      <c r="L45" s="1118"/>
      <c r="M45" s="1118"/>
      <c r="N45" s="1118"/>
      <c r="O45" s="1118"/>
      <c r="P45" s="1118"/>
      <c r="Q45" s="1118"/>
      <c r="R45" s="160"/>
    </row>
    <row r="46" spans="1:19" ht="11.45" hidden="1" customHeight="1" x14ac:dyDescent="0.2">
      <c r="A46" s="1117">
        <v>27</v>
      </c>
      <c r="B46" s="1117"/>
      <c r="C46" s="1118"/>
      <c r="D46" s="1118"/>
      <c r="E46" s="1118"/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1118"/>
      <c r="Q46" s="1118"/>
      <c r="R46" s="160"/>
    </row>
    <row r="47" spans="1:19" ht="11.45" hidden="1" customHeight="1" x14ac:dyDescent="0.2">
      <c r="A47" s="1117">
        <v>28</v>
      </c>
      <c r="B47" s="1117"/>
      <c r="C47" s="1118"/>
      <c r="D47" s="1118"/>
      <c r="E47" s="1118"/>
      <c r="F47" s="1118"/>
      <c r="G47" s="1118"/>
      <c r="H47" s="1118"/>
      <c r="I47" s="1118"/>
      <c r="J47" s="1118"/>
      <c r="K47" s="1118"/>
      <c r="L47" s="1118"/>
      <c r="M47" s="1118"/>
      <c r="N47" s="1118"/>
      <c r="O47" s="1118"/>
      <c r="P47" s="1118"/>
      <c r="Q47" s="1118"/>
      <c r="R47" s="160"/>
    </row>
    <row r="48" spans="1:19" ht="11.45" hidden="1" customHeight="1" x14ac:dyDescent="0.2">
      <c r="A48" s="1117">
        <v>29</v>
      </c>
      <c r="B48" s="1117"/>
      <c r="C48" s="1118"/>
      <c r="D48" s="1118"/>
      <c r="E48" s="1118"/>
      <c r="F48" s="1118"/>
      <c r="G48" s="1118"/>
      <c r="H48" s="1118"/>
      <c r="I48" s="1118"/>
      <c r="J48" s="1118"/>
      <c r="K48" s="1118"/>
      <c r="L48" s="1118"/>
      <c r="M48" s="1118"/>
      <c r="N48" s="1118"/>
      <c r="O48" s="1118"/>
      <c r="P48" s="1118"/>
      <c r="Q48" s="1118"/>
      <c r="R48" s="160"/>
    </row>
    <row r="49" spans="1:18" ht="11.45" hidden="1" customHeight="1" x14ac:dyDescent="0.2">
      <c r="A49" s="1117">
        <v>30</v>
      </c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8"/>
      <c r="O49" s="1118"/>
      <c r="P49" s="1118"/>
      <c r="Q49" s="1118"/>
      <c r="R49" s="160"/>
    </row>
    <row r="50" spans="1:18" ht="11.45" hidden="1" customHeight="1" x14ac:dyDescent="0.2">
      <c r="A50" s="1117">
        <v>31</v>
      </c>
      <c r="B50" s="1117"/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8"/>
      <c r="O50" s="1118"/>
      <c r="P50" s="1118"/>
      <c r="Q50" s="1118"/>
      <c r="R50" s="160"/>
    </row>
    <row r="51" spans="1:18" ht="11.45" hidden="1" customHeight="1" x14ac:dyDescent="0.2">
      <c r="A51" s="1117">
        <v>32</v>
      </c>
      <c r="B51" s="1117"/>
      <c r="C51" s="1118"/>
      <c r="D51" s="1118"/>
      <c r="E51" s="1118"/>
      <c r="F51" s="1118"/>
      <c r="G51" s="1118"/>
      <c r="H51" s="1118"/>
      <c r="I51" s="1118"/>
      <c r="J51" s="1118"/>
      <c r="K51" s="1118"/>
      <c r="L51" s="1118"/>
      <c r="M51" s="1118"/>
      <c r="N51" s="1118"/>
      <c r="O51" s="1118"/>
      <c r="P51" s="1118"/>
      <c r="Q51" s="1118"/>
      <c r="R51" s="160"/>
    </row>
    <row r="52" spans="1:18" ht="11.45" hidden="1" customHeight="1" x14ac:dyDescent="0.2">
      <c r="A52" s="1117">
        <v>33</v>
      </c>
      <c r="B52" s="1117"/>
      <c r="C52" s="1118"/>
      <c r="D52" s="1118"/>
      <c r="E52" s="1118"/>
      <c r="F52" s="1118"/>
      <c r="G52" s="1118"/>
      <c r="H52" s="1118"/>
      <c r="I52" s="1118"/>
      <c r="J52" s="1118"/>
      <c r="K52" s="1118"/>
      <c r="L52" s="1118"/>
      <c r="M52" s="1118"/>
      <c r="N52" s="1118"/>
      <c r="O52" s="1118"/>
      <c r="P52" s="1118"/>
      <c r="Q52" s="1118"/>
      <c r="R52" s="160"/>
    </row>
    <row r="53" spans="1:18" ht="11.45" hidden="1" customHeight="1" x14ac:dyDescent="0.2">
      <c r="A53" s="1117">
        <v>34</v>
      </c>
      <c r="B53" s="1117"/>
      <c r="C53" s="1118"/>
      <c r="D53" s="1118"/>
      <c r="E53" s="1118"/>
      <c r="F53" s="1118"/>
      <c r="G53" s="1118"/>
      <c r="H53" s="1118"/>
      <c r="I53" s="1118"/>
      <c r="J53" s="1118"/>
      <c r="K53" s="1118"/>
      <c r="L53" s="1118"/>
      <c r="M53" s="1118"/>
      <c r="N53" s="1118"/>
      <c r="O53" s="1118"/>
      <c r="P53" s="1118"/>
      <c r="Q53" s="1118"/>
      <c r="R53" s="160"/>
    </row>
    <row r="54" spans="1:18" ht="11.45" hidden="1" customHeight="1" x14ac:dyDescent="0.2">
      <c r="A54" s="1117">
        <v>35</v>
      </c>
      <c r="B54" s="1117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8"/>
      <c r="N54" s="1118"/>
      <c r="O54" s="1118"/>
      <c r="P54" s="1118"/>
      <c r="Q54" s="1118"/>
      <c r="R54" s="160"/>
    </row>
    <row r="55" spans="1:18" ht="11.45" hidden="1" customHeight="1" x14ac:dyDescent="0.2">
      <c r="A55" s="1117">
        <v>36</v>
      </c>
      <c r="B55" s="1117"/>
      <c r="C55" s="1118"/>
      <c r="D55" s="1118"/>
      <c r="E55" s="1118"/>
      <c r="F55" s="1118"/>
      <c r="G55" s="1118"/>
      <c r="H55" s="1118"/>
      <c r="I55" s="1118"/>
      <c r="J55" s="1118"/>
      <c r="K55" s="1118"/>
      <c r="L55" s="1118"/>
      <c r="M55" s="1118"/>
      <c r="N55" s="1118"/>
      <c r="O55" s="1118"/>
      <c r="P55" s="1118"/>
      <c r="Q55" s="1118"/>
      <c r="R55" s="160"/>
    </row>
    <row r="56" spans="1:18" ht="11.45" hidden="1" customHeight="1" x14ac:dyDescent="0.2">
      <c r="A56" s="1117">
        <v>37</v>
      </c>
      <c r="B56" s="1117"/>
      <c r="C56" s="1118"/>
      <c r="D56" s="1118"/>
      <c r="E56" s="1118"/>
      <c r="F56" s="1118"/>
      <c r="G56" s="1118"/>
      <c r="H56" s="1118"/>
      <c r="I56" s="1118"/>
      <c r="J56" s="1118"/>
      <c r="K56" s="1118"/>
      <c r="L56" s="1118"/>
      <c r="M56" s="1118"/>
      <c r="N56" s="1118"/>
      <c r="O56" s="1118"/>
      <c r="P56" s="1118"/>
      <c r="Q56" s="1118"/>
      <c r="R56" s="160"/>
    </row>
    <row r="57" spans="1:18" ht="11.45" hidden="1" customHeight="1" x14ac:dyDescent="0.2">
      <c r="A57" s="1117">
        <v>38</v>
      </c>
      <c r="B57" s="1117"/>
      <c r="C57" s="1118"/>
      <c r="D57" s="1118"/>
      <c r="E57" s="1118"/>
      <c r="F57" s="1118"/>
      <c r="G57" s="1118"/>
      <c r="H57" s="1118"/>
      <c r="I57" s="1118"/>
      <c r="J57" s="1118"/>
      <c r="K57" s="1118"/>
      <c r="L57" s="1118"/>
      <c r="M57" s="1118"/>
      <c r="N57" s="1118"/>
      <c r="O57" s="1118"/>
      <c r="P57" s="1118"/>
      <c r="Q57" s="1118"/>
      <c r="R57" s="160"/>
    </row>
    <row r="58" spans="1:18" ht="11.45" hidden="1" customHeight="1" x14ac:dyDescent="0.2">
      <c r="A58" s="1117">
        <v>39</v>
      </c>
      <c r="B58" s="1117"/>
      <c r="C58" s="1118"/>
      <c r="D58" s="1118"/>
      <c r="E58" s="1118"/>
      <c r="F58" s="1118"/>
      <c r="G58" s="1118"/>
      <c r="H58" s="1118"/>
      <c r="I58" s="1118"/>
      <c r="J58" s="1118"/>
      <c r="K58" s="1118"/>
      <c r="L58" s="1118"/>
      <c r="M58" s="1118"/>
      <c r="N58" s="1118"/>
      <c r="O58" s="1118"/>
      <c r="P58" s="1118"/>
      <c r="Q58" s="1118"/>
      <c r="R58" s="160"/>
    </row>
    <row r="59" spans="1:18" ht="11.45" hidden="1" customHeight="1" x14ac:dyDescent="0.2">
      <c r="A59" s="1117">
        <v>40</v>
      </c>
      <c r="B59" s="1117"/>
      <c r="C59" s="1118"/>
      <c r="D59" s="1118"/>
      <c r="E59" s="1118"/>
      <c r="F59" s="1118"/>
      <c r="G59" s="1118"/>
      <c r="H59" s="1118"/>
      <c r="I59" s="1118"/>
      <c r="J59" s="1118"/>
      <c r="K59" s="1118"/>
      <c r="L59" s="1118"/>
      <c r="M59" s="1118"/>
      <c r="N59" s="1118"/>
      <c r="O59" s="1118"/>
      <c r="P59" s="1118"/>
      <c r="Q59" s="1118"/>
      <c r="R59" s="160"/>
    </row>
    <row r="60" spans="1:18" ht="11.45" hidden="1" customHeight="1" x14ac:dyDescent="0.2">
      <c r="A60" s="1117">
        <v>41</v>
      </c>
      <c r="B60" s="1117"/>
      <c r="C60" s="1118"/>
      <c r="D60" s="1118"/>
      <c r="E60" s="1118"/>
      <c r="F60" s="1118"/>
      <c r="G60" s="1118"/>
      <c r="H60" s="1118"/>
      <c r="I60" s="1118"/>
      <c r="J60" s="1118"/>
      <c r="K60" s="1118"/>
      <c r="L60" s="1118"/>
      <c r="M60" s="1118"/>
      <c r="N60" s="1118"/>
      <c r="O60" s="1118"/>
      <c r="P60" s="1118"/>
      <c r="Q60" s="1118"/>
      <c r="R60" s="160"/>
    </row>
    <row r="61" spans="1:18" ht="11.45" hidden="1" customHeight="1" x14ac:dyDescent="0.2">
      <c r="A61" s="1117">
        <v>42</v>
      </c>
      <c r="B61" s="1117"/>
      <c r="C61" s="1118"/>
      <c r="D61" s="1118"/>
      <c r="E61" s="1118"/>
      <c r="F61" s="1118"/>
      <c r="G61" s="1118"/>
      <c r="H61" s="1118"/>
      <c r="I61" s="1118"/>
      <c r="J61" s="1118"/>
      <c r="K61" s="1118"/>
      <c r="L61" s="1118"/>
      <c r="M61" s="1118"/>
      <c r="N61" s="1118"/>
      <c r="O61" s="1118"/>
      <c r="P61" s="1118"/>
      <c r="Q61" s="1118"/>
      <c r="R61" s="160"/>
    </row>
    <row r="62" spans="1:18" ht="11.45" hidden="1" customHeight="1" x14ac:dyDescent="0.2">
      <c r="A62" s="1117">
        <v>43</v>
      </c>
      <c r="B62" s="1117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60"/>
    </row>
    <row r="63" spans="1:18" ht="11.45" hidden="1" customHeight="1" x14ac:dyDescent="0.2">
      <c r="A63" s="1117">
        <v>44</v>
      </c>
      <c r="B63" s="1117"/>
      <c r="C63" s="1118"/>
      <c r="D63" s="1118"/>
      <c r="E63" s="1118"/>
      <c r="F63" s="1118"/>
      <c r="G63" s="1118"/>
      <c r="H63" s="1118"/>
      <c r="I63" s="1118"/>
      <c r="J63" s="1118"/>
      <c r="K63" s="1118"/>
      <c r="L63" s="1118"/>
      <c r="M63" s="1118"/>
      <c r="N63" s="1118"/>
      <c r="O63" s="1118"/>
      <c r="P63" s="1118"/>
      <c r="Q63" s="1118"/>
      <c r="R63" s="160"/>
    </row>
    <row r="64" spans="1:18" ht="11.45" hidden="1" customHeight="1" x14ac:dyDescent="0.2">
      <c r="A64" s="1117">
        <v>45</v>
      </c>
      <c r="B64" s="1117"/>
      <c r="C64" s="1118"/>
      <c r="D64" s="1118"/>
      <c r="E64" s="1118"/>
      <c r="F64" s="1118"/>
      <c r="G64" s="1118"/>
      <c r="H64" s="1118"/>
      <c r="I64" s="1118"/>
      <c r="J64" s="1118"/>
      <c r="K64" s="1118"/>
      <c r="L64" s="1118"/>
      <c r="M64" s="1118"/>
      <c r="N64" s="1118"/>
      <c r="O64" s="1118"/>
      <c r="P64" s="1118"/>
      <c r="Q64" s="1118"/>
      <c r="R64" s="160"/>
    </row>
    <row r="65" spans="1:18" ht="11.45" hidden="1" customHeight="1" x14ac:dyDescent="0.2">
      <c r="A65" s="1117">
        <v>46</v>
      </c>
      <c r="B65" s="1117"/>
      <c r="C65" s="1118"/>
      <c r="D65" s="1118"/>
      <c r="E65" s="1118"/>
      <c r="F65" s="1118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118"/>
      <c r="R65" s="160"/>
    </row>
    <row r="66" spans="1:18" ht="11.45" hidden="1" customHeight="1" x14ac:dyDescent="0.2">
      <c r="A66" s="1117">
        <v>47</v>
      </c>
      <c r="B66" s="1117"/>
      <c r="C66" s="1118"/>
      <c r="D66" s="1118"/>
      <c r="E66" s="1118"/>
      <c r="F66" s="1118"/>
      <c r="G66" s="1118"/>
      <c r="H66" s="1118"/>
      <c r="I66" s="1118"/>
      <c r="J66" s="1118"/>
      <c r="K66" s="1118"/>
      <c r="L66" s="1118"/>
      <c r="M66" s="1118"/>
      <c r="N66" s="1118"/>
      <c r="O66" s="1118"/>
      <c r="P66" s="1118"/>
      <c r="Q66" s="1118"/>
      <c r="R66" s="160"/>
    </row>
    <row r="67" spans="1:18" ht="11.45" hidden="1" customHeight="1" x14ac:dyDescent="0.2">
      <c r="A67" s="1117">
        <v>48</v>
      </c>
      <c r="B67" s="1117"/>
      <c r="C67" s="1118"/>
      <c r="D67" s="1118"/>
      <c r="E67" s="1118"/>
      <c r="F67" s="1118"/>
      <c r="G67" s="1118"/>
      <c r="H67" s="1118"/>
      <c r="I67" s="1118"/>
      <c r="J67" s="1118"/>
      <c r="K67" s="1118"/>
      <c r="L67" s="1118"/>
      <c r="M67" s="1118"/>
      <c r="N67" s="1118"/>
      <c r="O67" s="1118"/>
      <c r="P67" s="1118"/>
      <c r="Q67" s="1118"/>
      <c r="R67" s="160"/>
    </row>
    <row r="68" spans="1:18" ht="11.45" hidden="1" customHeight="1" x14ac:dyDescent="0.2">
      <c r="A68" s="1117">
        <v>49</v>
      </c>
      <c r="B68" s="1117"/>
      <c r="C68" s="1118"/>
      <c r="D68" s="1118"/>
      <c r="E68" s="1118"/>
      <c r="F68" s="1118"/>
      <c r="G68" s="1118"/>
      <c r="H68" s="1118"/>
      <c r="I68" s="1118"/>
      <c r="J68" s="1118"/>
      <c r="K68" s="1118"/>
      <c r="L68" s="1118"/>
      <c r="M68" s="1118"/>
      <c r="N68" s="1118"/>
      <c r="O68" s="1118"/>
      <c r="P68" s="1118"/>
      <c r="Q68" s="1118"/>
      <c r="R68" s="160"/>
    </row>
    <row r="69" spans="1:18" ht="11.45" hidden="1" customHeight="1" x14ac:dyDescent="0.2">
      <c r="A69" s="1117">
        <v>50</v>
      </c>
      <c r="B69" s="1117"/>
      <c r="C69" s="1118"/>
      <c r="D69" s="1118"/>
      <c r="E69" s="1118"/>
      <c r="F69" s="1118"/>
      <c r="G69" s="1118"/>
      <c r="H69" s="1118"/>
      <c r="I69" s="1118"/>
      <c r="J69" s="1118"/>
      <c r="K69" s="1118"/>
      <c r="L69" s="1118"/>
      <c r="M69" s="1118"/>
      <c r="N69" s="1118"/>
      <c r="O69" s="1118"/>
      <c r="P69" s="1118"/>
      <c r="Q69" s="1118"/>
      <c r="R69" s="160"/>
    </row>
    <row r="70" spans="1:18" ht="11.45" hidden="1" customHeight="1" x14ac:dyDescent="0.2">
      <c r="A70" s="1117">
        <v>51</v>
      </c>
      <c r="B70" s="1117"/>
      <c r="C70" s="1118"/>
      <c r="D70" s="1118"/>
      <c r="E70" s="1118"/>
      <c r="F70" s="1118"/>
      <c r="G70" s="1118"/>
      <c r="H70" s="1118"/>
      <c r="I70" s="1118"/>
      <c r="J70" s="1118"/>
      <c r="K70" s="1118"/>
      <c r="L70" s="1118"/>
      <c r="M70" s="1118"/>
      <c r="N70" s="1118"/>
      <c r="O70" s="1118"/>
      <c r="P70" s="1118"/>
      <c r="Q70" s="1118"/>
      <c r="R70" s="160"/>
    </row>
    <row r="71" spans="1:18" ht="11.45" hidden="1" customHeight="1" x14ac:dyDescent="0.2">
      <c r="A71" s="1117">
        <v>52</v>
      </c>
      <c r="B71" s="1117"/>
      <c r="C71" s="1118"/>
      <c r="D71" s="1118"/>
      <c r="E71" s="1118"/>
      <c r="F71" s="1118"/>
      <c r="G71" s="1118"/>
      <c r="H71" s="1118"/>
      <c r="I71" s="1118"/>
      <c r="J71" s="1118"/>
      <c r="K71" s="1118"/>
      <c r="L71" s="1118"/>
      <c r="M71" s="1118"/>
      <c r="N71" s="1118"/>
      <c r="O71" s="1118"/>
      <c r="P71" s="1118"/>
      <c r="Q71" s="1118"/>
      <c r="R71" s="160"/>
    </row>
    <row r="72" spans="1:18" ht="11.45" hidden="1" customHeight="1" x14ac:dyDescent="0.2">
      <c r="A72" s="1117">
        <v>53</v>
      </c>
      <c r="B72" s="1117"/>
      <c r="C72" s="1118"/>
      <c r="D72" s="1118"/>
      <c r="E72" s="1118"/>
      <c r="F72" s="1118"/>
      <c r="G72" s="1118"/>
      <c r="H72" s="1118"/>
      <c r="I72" s="1118"/>
      <c r="J72" s="1118"/>
      <c r="K72" s="1118"/>
      <c r="L72" s="1118"/>
      <c r="M72" s="1118"/>
      <c r="N72" s="1118"/>
      <c r="O72" s="1118"/>
      <c r="P72" s="1118"/>
      <c r="Q72" s="1118"/>
      <c r="R72" s="160"/>
    </row>
    <row r="73" spans="1:18" ht="11.45" hidden="1" customHeight="1" x14ac:dyDescent="0.2">
      <c r="A73" s="1117">
        <v>54</v>
      </c>
      <c r="B73" s="1117"/>
      <c r="C73" s="1118"/>
      <c r="D73" s="1118"/>
      <c r="E73" s="1118"/>
      <c r="F73" s="1118"/>
      <c r="G73" s="1118"/>
      <c r="H73" s="1118"/>
      <c r="I73" s="1118"/>
      <c r="J73" s="1118"/>
      <c r="K73" s="1118"/>
      <c r="L73" s="1118"/>
      <c r="M73" s="1118"/>
      <c r="N73" s="1118"/>
      <c r="O73" s="1118"/>
      <c r="P73" s="1118"/>
      <c r="Q73" s="1118"/>
      <c r="R73" s="160"/>
    </row>
    <row r="74" spans="1:18" ht="11.45" hidden="1" customHeight="1" x14ac:dyDescent="0.2">
      <c r="A74" s="1117">
        <v>55</v>
      </c>
      <c r="B74" s="1117"/>
      <c r="C74" s="1118"/>
      <c r="D74" s="1118"/>
      <c r="E74" s="1118"/>
      <c r="F74" s="1118"/>
      <c r="G74" s="1118"/>
      <c r="H74" s="1118"/>
      <c r="I74" s="1118"/>
      <c r="J74" s="1118"/>
      <c r="K74" s="1118"/>
      <c r="L74" s="1118"/>
      <c r="M74" s="1118"/>
      <c r="N74" s="1118"/>
      <c r="O74" s="1118"/>
      <c r="P74" s="1118"/>
      <c r="Q74" s="1118"/>
      <c r="R74" s="160"/>
    </row>
    <row r="75" spans="1:18" ht="11.45" hidden="1" customHeight="1" x14ac:dyDescent="0.2">
      <c r="A75" s="1117">
        <v>56</v>
      </c>
      <c r="B75" s="1117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60"/>
    </row>
    <row r="76" spans="1:18" ht="11.45" hidden="1" customHeight="1" x14ac:dyDescent="0.2">
      <c r="A76" s="1117">
        <v>57</v>
      </c>
      <c r="B76" s="1117"/>
      <c r="C76" s="1118"/>
      <c r="D76" s="1118"/>
      <c r="E76" s="1118"/>
      <c r="F76" s="1118"/>
      <c r="G76" s="1118"/>
      <c r="H76" s="1118"/>
      <c r="I76" s="1118"/>
      <c r="J76" s="1118"/>
      <c r="K76" s="1118"/>
      <c r="L76" s="1118"/>
      <c r="M76" s="1118"/>
      <c r="N76" s="1118"/>
      <c r="O76" s="1118"/>
      <c r="P76" s="1118"/>
      <c r="Q76" s="1118"/>
      <c r="R76" s="160"/>
    </row>
    <row r="77" spans="1:18" ht="11.45" hidden="1" customHeight="1" x14ac:dyDescent="0.2">
      <c r="A77" s="1117">
        <v>58</v>
      </c>
      <c r="B77" s="1117"/>
      <c r="C77" s="1118"/>
      <c r="D77" s="1118"/>
      <c r="E77" s="1118"/>
      <c r="F77" s="1118"/>
      <c r="G77" s="1118"/>
      <c r="H77" s="1118"/>
      <c r="I77" s="1118"/>
      <c r="J77" s="1118"/>
      <c r="K77" s="1118"/>
      <c r="L77" s="1118"/>
      <c r="M77" s="1118"/>
      <c r="N77" s="1118"/>
      <c r="O77" s="1118"/>
      <c r="P77" s="1118"/>
      <c r="Q77" s="1118"/>
      <c r="R77" s="160"/>
    </row>
    <row r="78" spans="1:18" ht="11.45" hidden="1" customHeight="1" x14ac:dyDescent="0.2">
      <c r="A78" s="1117">
        <v>59</v>
      </c>
      <c r="B78" s="1117"/>
      <c r="C78" s="1118"/>
      <c r="D78" s="1118"/>
      <c r="E78" s="1118"/>
      <c r="F78" s="1118"/>
      <c r="G78" s="1118"/>
      <c r="H78" s="1118"/>
      <c r="I78" s="1118"/>
      <c r="J78" s="1118"/>
      <c r="K78" s="1118"/>
      <c r="L78" s="1118"/>
      <c r="M78" s="1118"/>
      <c r="N78" s="1118"/>
      <c r="O78" s="1118"/>
      <c r="P78" s="1118"/>
      <c r="Q78" s="1118"/>
      <c r="R78" s="160"/>
    </row>
    <row r="79" spans="1:18" ht="11.45" hidden="1" customHeight="1" x14ac:dyDescent="0.2">
      <c r="A79" s="1117">
        <v>60</v>
      </c>
      <c r="B79" s="1117"/>
      <c r="C79" s="1118"/>
      <c r="D79" s="1118"/>
      <c r="E79" s="1118"/>
      <c r="F79" s="1118"/>
      <c r="G79" s="1118"/>
      <c r="H79" s="1118"/>
      <c r="I79" s="1118"/>
      <c r="J79" s="1118"/>
      <c r="K79" s="1118"/>
      <c r="L79" s="1118"/>
      <c r="M79" s="1118"/>
      <c r="N79" s="1118"/>
      <c r="O79" s="1118"/>
      <c r="P79" s="1118"/>
      <c r="Q79" s="1118"/>
      <c r="R79" s="160"/>
    </row>
    <row r="80" spans="1:18" ht="11.45" hidden="1" customHeight="1" x14ac:dyDescent="0.2">
      <c r="A80" s="1117">
        <v>61</v>
      </c>
      <c r="B80" s="1117"/>
      <c r="C80" s="1118"/>
      <c r="D80" s="1118"/>
      <c r="E80" s="1118"/>
      <c r="F80" s="1118"/>
      <c r="G80" s="1118"/>
      <c r="H80" s="1118"/>
      <c r="I80" s="1118"/>
      <c r="J80" s="1118"/>
      <c r="K80" s="1118"/>
      <c r="L80" s="1118"/>
      <c r="M80" s="1118"/>
      <c r="N80" s="1118"/>
      <c r="O80" s="1118"/>
      <c r="P80" s="1118"/>
      <c r="Q80" s="1118"/>
      <c r="R80" s="160"/>
    </row>
    <row r="81" spans="1:18" ht="11.45" hidden="1" customHeight="1" x14ac:dyDescent="0.2">
      <c r="A81" s="1117">
        <v>62</v>
      </c>
      <c r="B81" s="1117"/>
      <c r="C81" s="1118"/>
      <c r="D81" s="1118"/>
      <c r="E81" s="1118"/>
      <c r="F81" s="1118"/>
      <c r="G81" s="1118"/>
      <c r="H81" s="1118"/>
      <c r="I81" s="1118"/>
      <c r="J81" s="1118"/>
      <c r="K81" s="1118"/>
      <c r="L81" s="1118"/>
      <c r="M81" s="1118"/>
      <c r="N81" s="1118"/>
      <c r="O81" s="1118"/>
      <c r="P81" s="1118"/>
      <c r="Q81" s="1118"/>
      <c r="R81" s="160"/>
    </row>
    <row r="82" spans="1:18" ht="11.45" hidden="1" customHeight="1" x14ac:dyDescent="0.2">
      <c r="A82" s="1117">
        <v>63</v>
      </c>
      <c r="B82" s="1117"/>
      <c r="C82" s="1118"/>
      <c r="D82" s="1118"/>
      <c r="E82" s="1118"/>
      <c r="F82" s="1118"/>
      <c r="G82" s="1118"/>
      <c r="H82" s="1118"/>
      <c r="I82" s="1118"/>
      <c r="J82" s="1118"/>
      <c r="K82" s="1118"/>
      <c r="L82" s="1118"/>
      <c r="M82" s="1118"/>
      <c r="N82" s="1118"/>
      <c r="O82" s="1118"/>
      <c r="P82" s="1118"/>
      <c r="Q82" s="1118"/>
      <c r="R82" s="160"/>
    </row>
    <row r="83" spans="1:18" ht="11.45" hidden="1" customHeight="1" x14ac:dyDescent="0.2">
      <c r="A83" s="1117">
        <v>64</v>
      </c>
      <c r="B83" s="1117"/>
      <c r="C83" s="1118"/>
      <c r="D83" s="1118"/>
      <c r="E83" s="1118"/>
      <c r="F83" s="1118"/>
      <c r="G83" s="1118"/>
      <c r="H83" s="1118"/>
      <c r="I83" s="1118"/>
      <c r="J83" s="1118"/>
      <c r="K83" s="1118"/>
      <c r="L83" s="1118"/>
      <c r="M83" s="1118"/>
      <c r="N83" s="1118"/>
      <c r="O83" s="1118"/>
      <c r="P83" s="1118"/>
      <c r="Q83" s="1118"/>
      <c r="R83" s="160"/>
    </row>
    <row r="84" spans="1:18" ht="11.45" hidden="1" customHeight="1" x14ac:dyDescent="0.2">
      <c r="A84" s="1117">
        <v>65</v>
      </c>
      <c r="B84" s="1117"/>
      <c r="C84" s="1118"/>
      <c r="D84" s="1118"/>
      <c r="E84" s="1118"/>
      <c r="F84" s="1118"/>
      <c r="G84" s="1118"/>
      <c r="H84" s="1118"/>
      <c r="I84" s="1118"/>
      <c r="J84" s="1118"/>
      <c r="K84" s="1118"/>
      <c r="L84" s="1118"/>
      <c r="M84" s="1118"/>
      <c r="N84" s="1118"/>
      <c r="O84" s="1118"/>
      <c r="P84" s="1118"/>
      <c r="Q84" s="1118"/>
      <c r="R84" s="160"/>
    </row>
    <row r="85" spans="1:18" ht="11.45" hidden="1" customHeight="1" x14ac:dyDescent="0.2">
      <c r="A85" s="1117">
        <v>66</v>
      </c>
      <c r="B85" s="1117"/>
      <c r="C85" s="1118"/>
      <c r="D85" s="1118"/>
      <c r="E85" s="1118"/>
      <c r="F85" s="1118"/>
      <c r="G85" s="1118"/>
      <c r="H85" s="1118"/>
      <c r="I85" s="1118"/>
      <c r="J85" s="1118"/>
      <c r="K85" s="1118"/>
      <c r="L85" s="1118"/>
      <c r="M85" s="1118"/>
      <c r="N85" s="1118"/>
      <c r="O85" s="1118"/>
      <c r="P85" s="1118"/>
      <c r="Q85" s="1118"/>
      <c r="R85" s="160"/>
    </row>
    <row r="86" spans="1:18" ht="11.45" hidden="1" customHeight="1" x14ac:dyDescent="0.2">
      <c r="A86" s="1117">
        <v>67</v>
      </c>
      <c r="B86" s="1117"/>
      <c r="C86" s="1118"/>
      <c r="D86" s="1118"/>
      <c r="E86" s="1118"/>
      <c r="F86" s="1118"/>
      <c r="G86" s="1118"/>
      <c r="H86" s="1118"/>
      <c r="I86" s="1118"/>
      <c r="J86" s="1118"/>
      <c r="K86" s="1118"/>
      <c r="L86" s="1118"/>
      <c r="M86" s="1118"/>
      <c r="N86" s="1118"/>
      <c r="O86" s="1118"/>
      <c r="P86" s="1118"/>
      <c r="Q86" s="1118"/>
      <c r="R86" s="160"/>
    </row>
    <row r="87" spans="1:18" ht="11.45" hidden="1" customHeight="1" x14ac:dyDescent="0.2">
      <c r="A87" s="1117">
        <v>68</v>
      </c>
      <c r="B87" s="1117"/>
      <c r="C87" s="1118"/>
      <c r="D87" s="1118"/>
      <c r="E87" s="1118"/>
      <c r="F87" s="1118"/>
      <c r="G87" s="1118"/>
      <c r="H87" s="1118"/>
      <c r="I87" s="1118"/>
      <c r="J87" s="1118"/>
      <c r="K87" s="1118"/>
      <c r="L87" s="1118"/>
      <c r="M87" s="1118"/>
      <c r="N87" s="1118"/>
      <c r="O87" s="1118"/>
      <c r="P87" s="1118"/>
      <c r="Q87" s="1118"/>
      <c r="R87" s="160"/>
    </row>
    <row r="88" spans="1:18" ht="11.45" hidden="1" customHeight="1" x14ac:dyDescent="0.2">
      <c r="A88" s="1117">
        <v>69</v>
      </c>
      <c r="B88" s="1117"/>
      <c r="C88" s="1118"/>
      <c r="D88" s="1118"/>
      <c r="E88" s="1118"/>
      <c r="F88" s="1118"/>
      <c r="G88" s="1118"/>
      <c r="H88" s="1118"/>
      <c r="I88" s="1118"/>
      <c r="J88" s="1118"/>
      <c r="K88" s="1118"/>
      <c r="L88" s="1118"/>
      <c r="M88" s="1118"/>
      <c r="N88" s="1118"/>
      <c r="O88" s="1118"/>
      <c r="P88" s="1118"/>
      <c r="Q88" s="1118"/>
      <c r="R88" s="160"/>
    </row>
    <row r="89" spans="1:18" ht="11.45" hidden="1" customHeight="1" x14ac:dyDescent="0.2">
      <c r="A89" s="1117">
        <v>70</v>
      </c>
      <c r="B89" s="1117"/>
      <c r="C89" s="1118"/>
      <c r="D89" s="1118"/>
      <c r="E89" s="1118"/>
      <c r="F89" s="1118"/>
      <c r="G89" s="1118"/>
      <c r="H89" s="1118"/>
      <c r="I89" s="1118"/>
      <c r="J89" s="1118"/>
      <c r="K89" s="1118"/>
      <c r="L89" s="1118"/>
      <c r="M89" s="1118"/>
      <c r="N89" s="1118"/>
      <c r="O89" s="1118"/>
      <c r="P89" s="1118"/>
      <c r="Q89" s="1118"/>
      <c r="R89" s="160"/>
    </row>
    <row r="90" spans="1:18" ht="11.45" hidden="1" customHeight="1" x14ac:dyDescent="0.2">
      <c r="A90" s="1117">
        <v>71</v>
      </c>
      <c r="B90" s="1117"/>
      <c r="C90" s="1118"/>
      <c r="D90" s="1118"/>
      <c r="E90" s="1118"/>
      <c r="F90" s="1118"/>
      <c r="G90" s="1118"/>
      <c r="H90" s="1118"/>
      <c r="I90" s="1118"/>
      <c r="J90" s="1118"/>
      <c r="K90" s="1118"/>
      <c r="L90" s="1118"/>
      <c r="M90" s="1118"/>
      <c r="N90" s="1118"/>
      <c r="O90" s="1118"/>
      <c r="P90" s="1118"/>
      <c r="Q90" s="1118"/>
      <c r="R90" s="160"/>
    </row>
    <row r="91" spans="1:18" ht="11.45" hidden="1" customHeight="1" x14ac:dyDescent="0.2">
      <c r="A91" s="1117">
        <v>72</v>
      </c>
      <c r="B91" s="1117"/>
      <c r="C91" s="1118"/>
      <c r="D91" s="1118"/>
      <c r="E91" s="1118"/>
      <c r="F91" s="1118"/>
      <c r="G91" s="1118"/>
      <c r="H91" s="1118"/>
      <c r="I91" s="1118"/>
      <c r="J91" s="1118"/>
      <c r="K91" s="1118"/>
      <c r="L91" s="1118"/>
      <c r="M91" s="1118"/>
      <c r="N91" s="1118"/>
      <c r="O91" s="1118"/>
      <c r="P91" s="1118"/>
      <c r="Q91" s="1118"/>
      <c r="R91" s="160"/>
    </row>
    <row r="92" spans="1:18" ht="11.45" hidden="1" customHeight="1" x14ac:dyDescent="0.2">
      <c r="A92" s="1117">
        <v>73</v>
      </c>
      <c r="B92" s="1117"/>
      <c r="C92" s="1118"/>
      <c r="D92" s="1118"/>
      <c r="E92" s="1118"/>
      <c r="F92" s="1118"/>
      <c r="G92" s="1118"/>
      <c r="H92" s="1118"/>
      <c r="I92" s="1118"/>
      <c r="J92" s="1118"/>
      <c r="K92" s="1118"/>
      <c r="L92" s="1118"/>
      <c r="M92" s="1118"/>
      <c r="N92" s="1118"/>
      <c r="O92" s="1118"/>
      <c r="P92" s="1118"/>
      <c r="Q92" s="1118"/>
      <c r="R92" s="160"/>
    </row>
    <row r="93" spans="1:18" ht="11.45" hidden="1" customHeight="1" x14ac:dyDescent="0.2">
      <c r="A93" s="1117">
        <v>74</v>
      </c>
      <c r="B93" s="1117"/>
      <c r="C93" s="1118"/>
      <c r="D93" s="1118"/>
      <c r="E93" s="1118"/>
      <c r="F93" s="1118"/>
      <c r="G93" s="1118"/>
      <c r="H93" s="1118"/>
      <c r="I93" s="1118"/>
      <c r="J93" s="1118"/>
      <c r="K93" s="1118"/>
      <c r="L93" s="1118"/>
      <c r="M93" s="1118"/>
      <c r="N93" s="1118"/>
      <c r="O93" s="1118"/>
      <c r="P93" s="1118"/>
      <c r="Q93" s="1118"/>
      <c r="R93" s="160"/>
    </row>
    <row r="94" spans="1:18" ht="11.45" hidden="1" customHeight="1" x14ac:dyDescent="0.2">
      <c r="A94" s="1117">
        <v>75</v>
      </c>
      <c r="B94" s="1117"/>
      <c r="C94" s="1118"/>
      <c r="D94" s="1118"/>
      <c r="E94" s="1118"/>
      <c r="F94" s="1118"/>
      <c r="G94" s="1118"/>
      <c r="H94" s="1118"/>
      <c r="I94" s="1118"/>
      <c r="J94" s="1118"/>
      <c r="K94" s="1118"/>
      <c r="L94" s="1118"/>
      <c r="M94" s="1118"/>
      <c r="N94" s="1118"/>
      <c r="O94" s="1118"/>
      <c r="P94" s="1118"/>
      <c r="Q94" s="1118"/>
      <c r="R94" s="160"/>
    </row>
    <row r="95" spans="1:18" ht="11.45" hidden="1" customHeight="1" x14ac:dyDescent="0.2">
      <c r="A95" s="1117">
        <v>76</v>
      </c>
      <c r="B95" s="1117"/>
      <c r="C95" s="1118"/>
      <c r="D95" s="1118"/>
      <c r="E95" s="1118"/>
      <c r="F95" s="1118"/>
      <c r="G95" s="1118"/>
      <c r="H95" s="1118"/>
      <c r="I95" s="1118"/>
      <c r="J95" s="1118"/>
      <c r="K95" s="1118"/>
      <c r="L95" s="1118"/>
      <c r="M95" s="1118"/>
      <c r="N95" s="1118"/>
      <c r="O95" s="1118"/>
      <c r="P95" s="1118"/>
      <c r="Q95" s="1118"/>
      <c r="R95" s="160"/>
    </row>
    <row r="96" spans="1:18" ht="11.45" hidden="1" customHeight="1" x14ac:dyDescent="0.2">
      <c r="A96" s="1117">
        <v>77</v>
      </c>
      <c r="B96" s="1117"/>
      <c r="C96" s="1118"/>
      <c r="D96" s="1118"/>
      <c r="E96" s="1118"/>
      <c r="F96" s="1118"/>
      <c r="G96" s="1118"/>
      <c r="H96" s="1118"/>
      <c r="I96" s="1118"/>
      <c r="J96" s="1118"/>
      <c r="K96" s="1118"/>
      <c r="L96" s="1118"/>
      <c r="M96" s="1118"/>
      <c r="N96" s="1118"/>
      <c r="O96" s="1118"/>
      <c r="P96" s="1118"/>
      <c r="Q96" s="1118"/>
      <c r="R96" s="160"/>
    </row>
    <row r="97" spans="1:18" ht="11.45" hidden="1" customHeight="1" x14ac:dyDescent="0.2">
      <c r="A97" s="1117">
        <v>78</v>
      </c>
      <c r="B97" s="1117"/>
      <c r="C97" s="1118"/>
      <c r="D97" s="1118"/>
      <c r="E97" s="1118"/>
      <c r="F97" s="1118"/>
      <c r="G97" s="1118"/>
      <c r="H97" s="1118"/>
      <c r="I97" s="1118"/>
      <c r="J97" s="1118"/>
      <c r="K97" s="1118"/>
      <c r="L97" s="1118"/>
      <c r="M97" s="1118"/>
      <c r="N97" s="1118"/>
      <c r="O97" s="1118"/>
      <c r="P97" s="1118"/>
      <c r="Q97" s="1118"/>
      <c r="R97" s="160"/>
    </row>
    <row r="98" spans="1:18" ht="11.45" hidden="1" customHeight="1" x14ac:dyDescent="0.2">
      <c r="A98" s="1117">
        <v>79</v>
      </c>
      <c r="B98" s="1117"/>
      <c r="C98" s="1118"/>
      <c r="D98" s="1118"/>
      <c r="E98" s="1118"/>
      <c r="F98" s="1118"/>
      <c r="G98" s="1118"/>
      <c r="H98" s="1118"/>
      <c r="I98" s="1118"/>
      <c r="J98" s="1118"/>
      <c r="K98" s="1118"/>
      <c r="L98" s="1118"/>
      <c r="M98" s="1118"/>
      <c r="N98" s="1118"/>
      <c r="O98" s="1118"/>
      <c r="P98" s="1118"/>
      <c r="Q98" s="1118"/>
      <c r="R98" s="160"/>
    </row>
    <row r="99" spans="1:18" ht="11.45" hidden="1" customHeight="1" x14ac:dyDescent="0.2">
      <c r="A99" s="1117">
        <v>80</v>
      </c>
      <c r="B99" s="1117"/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8"/>
      <c r="N99" s="1118"/>
      <c r="O99" s="1118"/>
      <c r="P99" s="1118"/>
      <c r="Q99" s="1118"/>
      <c r="R99" s="160"/>
    </row>
    <row r="100" spans="1:18" ht="11.45" hidden="1" customHeight="1" x14ac:dyDescent="0.2">
      <c r="A100" s="1117">
        <v>81</v>
      </c>
      <c r="B100" s="1117"/>
      <c r="C100" s="1118"/>
      <c r="D100" s="1118"/>
      <c r="E100" s="1118"/>
      <c r="F100" s="1118"/>
      <c r="G100" s="1118"/>
      <c r="H100" s="1118"/>
      <c r="I100" s="1118"/>
      <c r="J100" s="1118"/>
      <c r="K100" s="1118"/>
      <c r="L100" s="1118"/>
      <c r="M100" s="1118"/>
      <c r="N100" s="1118"/>
      <c r="O100" s="1118"/>
      <c r="P100" s="1118"/>
      <c r="Q100" s="1118"/>
      <c r="R100" s="160"/>
    </row>
    <row r="101" spans="1:18" ht="11.45" hidden="1" customHeight="1" x14ac:dyDescent="0.2">
      <c r="A101" s="1117">
        <v>82</v>
      </c>
      <c r="B101" s="1117"/>
      <c r="C101" s="1118"/>
      <c r="D101" s="1118"/>
      <c r="E101" s="1118"/>
      <c r="F101" s="1118"/>
      <c r="G101" s="1118"/>
      <c r="H101" s="1118"/>
      <c r="I101" s="1118"/>
      <c r="J101" s="1118"/>
      <c r="K101" s="1118"/>
      <c r="L101" s="1118"/>
      <c r="M101" s="1118"/>
      <c r="N101" s="1118"/>
      <c r="O101" s="1118"/>
      <c r="P101" s="1118"/>
      <c r="Q101" s="1118"/>
      <c r="R101" s="160"/>
    </row>
    <row r="102" spans="1:18" ht="11.45" hidden="1" customHeight="1" x14ac:dyDescent="0.2">
      <c r="A102" s="1117">
        <v>83</v>
      </c>
      <c r="B102" s="1117"/>
      <c r="C102" s="1118"/>
      <c r="D102" s="1118"/>
      <c r="E102" s="1118"/>
      <c r="F102" s="1118"/>
      <c r="G102" s="1118"/>
      <c r="H102" s="1118"/>
      <c r="I102" s="1118"/>
      <c r="J102" s="1118"/>
      <c r="K102" s="1118"/>
      <c r="L102" s="1118"/>
      <c r="M102" s="1118"/>
      <c r="N102" s="1118"/>
      <c r="O102" s="1118"/>
      <c r="P102" s="1118"/>
      <c r="Q102" s="1118"/>
      <c r="R102" s="160"/>
    </row>
    <row r="103" spans="1:18" ht="11.45" hidden="1" customHeight="1" x14ac:dyDescent="0.2">
      <c r="A103" s="1117">
        <v>84</v>
      </c>
      <c r="B103" s="1117"/>
      <c r="C103" s="1118"/>
      <c r="D103" s="1118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18"/>
      <c r="R103" s="160"/>
    </row>
    <row r="104" spans="1:18" ht="11.45" hidden="1" customHeight="1" x14ac:dyDescent="0.2">
      <c r="A104" s="1117">
        <v>85</v>
      </c>
      <c r="B104" s="1117"/>
      <c r="C104" s="1118"/>
      <c r="D104" s="1118"/>
      <c r="E104" s="1118"/>
      <c r="F104" s="1118"/>
      <c r="G104" s="1118"/>
      <c r="H104" s="1118"/>
      <c r="I104" s="1118"/>
      <c r="J104" s="1118"/>
      <c r="K104" s="1118"/>
      <c r="L104" s="1118"/>
      <c r="M104" s="1118"/>
      <c r="N104" s="1118"/>
      <c r="O104" s="1118"/>
      <c r="P104" s="1118"/>
      <c r="Q104" s="1118"/>
      <c r="R104" s="160"/>
    </row>
    <row r="105" spans="1:18" ht="11.45" hidden="1" customHeight="1" x14ac:dyDescent="0.2">
      <c r="A105" s="1117">
        <v>86</v>
      </c>
      <c r="B105" s="1117"/>
      <c r="C105" s="1118"/>
      <c r="D105" s="1118"/>
      <c r="E105" s="1118"/>
      <c r="F105" s="1118"/>
      <c r="G105" s="1118"/>
      <c r="H105" s="1118"/>
      <c r="I105" s="1118"/>
      <c r="J105" s="1118"/>
      <c r="K105" s="1118"/>
      <c r="L105" s="1118"/>
      <c r="M105" s="1118"/>
      <c r="N105" s="1118"/>
      <c r="O105" s="1118"/>
      <c r="P105" s="1118"/>
      <c r="Q105" s="1118"/>
      <c r="R105" s="160"/>
    </row>
    <row r="106" spans="1:18" ht="11.45" hidden="1" customHeight="1" x14ac:dyDescent="0.2">
      <c r="A106" s="1117">
        <v>87</v>
      </c>
      <c r="B106" s="1117"/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8"/>
      <c r="N106" s="1118"/>
      <c r="O106" s="1118"/>
      <c r="P106" s="1118"/>
      <c r="Q106" s="1118"/>
      <c r="R106" s="160"/>
    </row>
    <row r="107" spans="1:18" ht="11.45" hidden="1" customHeight="1" x14ac:dyDescent="0.2">
      <c r="A107" s="1117">
        <v>88</v>
      </c>
      <c r="B107" s="1117"/>
      <c r="C107" s="1118"/>
      <c r="D107" s="1118"/>
      <c r="E107" s="1118"/>
      <c r="F107" s="1118"/>
      <c r="G107" s="1118"/>
      <c r="H107" s="1118"/>
      <c r="I107" s="1118"/>
      <c r="J107" s="1118"/>
      <c r="K107" s="1118"/>
      <c r="L107" s="1118"/>
      <c r="M107" s="1118"/>
      <c r="N107" s="1118"/>
      <c r="O107" s="1118"/>
      <c r="P107" s="1118"/>
      <c r="Q107" s="1118"/>
      <c r="R107" s="160"/>
    </row>
    <row r="108" spans="1:18" ht="11.45" hidden="1" customHeight="1" x14ac:dyDescent="0.2">
      <c r="A108" s="1117">
        <v>89</v>
      </c>
      <c r="B108" s="1117"/>
      <c r="C108" s="1118"/>
      <c r="D108" s="1118"/>
      <c r="E108" s="1118"/>
      <c r="F108" s="1118"/>
      <c r="G108" s="1118"/>
      <c r="H108" s="1118"/>
      <c r="I108" s="1118"/>
      <c r="J108" s="1118"/>
      <c r="K108" s="1118"/>
      <c r="L108" s="1118"/>
      <c r="M108" s="1118"/>
      <c r="N108" s="1118"/>
      <c r="O108" s="1118"/>
      <c r="P108" s="1118"/>
      <c r="Q108" s="1118"/>
      <c r="R108" s="160"/>
    </row>
    <row r="109" spans="1:18" ht="11.45" hidden="1" customHeight="1" x14ac:dyDescent="0.2">
      <c r="A109" s="1117">
        <v>90</v>
      </c>
      <c r="B109" s="1117"/>
      <c r="C109" s="1118"/>
      <c r="D109" s="1118"/>
      <c r="E109" s="1118"/>
      <c r="F109" s="1118"/>
      <c r="G109" s="1118"/>
      <c r="H109" s="1118"/>
      <c r="I109" s="1118"/>
      <c r="J109" s="1118"/>
      <c r="K109" s="1118"/>
      <c r="L109" s="1118"/>
      <c r="M109" s="1118"/>
      <c r="N109" s="1118"/>
      <c r="O109" s="1118"/>
      <c r="P109" s="1118"/>
      <c r="Q109" s="1118"/>
      <c r="R109" s="160"/>
    </row>
    <row r="110" spans="1:18" ht="11.45" hidden="1" customHeight="1" x14ac:dyDescent="0.2">
      <c r="A110" s="1117">
        <v>91</v>
      </c>
      <c r="B110" s="1117"/>
      <c r="C110" s="1118"/>
      <c r="D110" s="1118"/>
      <c r="E110" s="1118"/>
      <c r="F110" s="1118"/>
      <c r="G110" s="1118"/>
      <c r="H110" s="1118"/>
      <c r="I110" s="1118"/>
      <c r="J110" s="1118"/>
      <c r="K110" s="1118"/>
      <c r="L110" s="1118"/>
      <c r="M110" s="1118"/>
      <c r="N110" s="1118"/>
      <c r="O110" s="1118"/>
      <c r="P110" s="1118"/>
      <c r="Q110" s="1118"/>
      <c r="R110" s="160"/>
    </row>
    <row r="111" spans="1:18" ht="11.45" hidden="1" customHeight="1" x14ac:dyDescent="0.2">
      <c r="A111" s="1117">
        <v>92</v>
      </c>
      <c r="B111" s="1117"/>
      <c r="C111" s="1118"/>
      <c r="D111" s="1118"/>
      <c r="E111" s="1118"/>
      <c r="F111" s="1118"/>
      <c r="G111" s="1118"/>
      <c r="H111" s="1118"/>
      <c r="I111" s="1118"/>
      <c r="J111" s="1118"/>
      <c r="K111" s="1118"/>
      <c r="L111" s="1118"/>
      <c r="M111" s="1118"/>
      <c r="N111" s="1118"/>
      <c r="O111" s="1118"/>
      <c r="P111" s="1118"/>
      <c r="Q111" s="1118"/>
      <c r="R111" s="160"/>
    </row>
    <row r="112" spans="1:18" ht="11.45" hidden="1" customHeight="1" x14ac:dyDescent="0.2">
      <c r="A112" s="1117">
        <v>93</v>
      </c>
      <c r="B112" s="1117"/>
      <c r="C112" s="1118"/>
      <c r="D112" s="1118"/>
      <c r="E112" s="1118"/>
      <c r="F112" s="1118"/>
      <c r="G112" s="1118"/>
      <c r="H112" s="1118"/>
      <c r="I112" s="1118"/>
      <c r="J112" s="1118"/>
      <c r="K112" s="1118"/>
      <c r="L112" s="1118"/>
      <c r="M112" s="1118"/>
      <c r="N112" s="1118"/>
      <c r="O112" s="1118"/>
      <c r="P112" s="1118"/>
      <c r="Q112" s="1118"/>
      <c r="R112" s="160"/>
    </row>
    <row r="113" spans="1:18" ht="11.45" hidden="1" customHeight="1" x14ac:dyDescent="0.2">
      <c r="A113" s="1117">
        <v>94</v>
      </c>
      <c r="B113" s="1117"/>
      <c r="C113" s="1118"/>
      <c r="D113" s="1118"/>
      <c r="E113" s="1118"/>
      <c r="F113" s="1118"/>
      <c r="G113" s="1118"/>
      <c r="H113" s="1118"/>
      <c r="I113" s="1118"/>
      <c r="J113" s="1118"/>
      <c r="K113" s="1118"/>
      <c r="L113" s="1118"/>
      <c r="M113" s="1118"/>
      <c r="N113" s="1118"/>
      <c r="O113" s="1118"/>
      <c r="P113" s="1118"/>
      <c r="Q113" s="1118"/>
      <c r="R113" s="160"/>
    </row>
    <row r="114" spans="1:18" ht="11.45" hidden="1" customHeight="1" x14ac:dyDescent="0.2">
      <c r="A114" s="1117">
        <v>95</v>
      </c>
      <c r="B114" s="1117"/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8"/>
      <c r="N114" s="1118"/>
      <c r="O114" s="1118"/>
      <c r="P114" s="1118"/>
      <c r="Q114" s="1118"/>
      <c r="R114" s="160"/>
    </row>
    <row r="115" spans="1:18" ht="11.45" hidden="1" customHeight="1" x14ac:dyDescent="0.2">
      <c r="A115" s="1117">
        <v>96</v>
      </c>
      <c r="B115" s="1117"/>
      <c r="C115" s="1118"/>
      <c r="D115" s="1118"/>
      <c r="E115" s="1118"/>
      <c r="F115" s="1118"/>
      <c r="G115" s="1118"/>
      <c r="H115" s="1118"/>
      <c r="I115" s="1118"/>
      <c r="J115" s="1118"/>
      <c r="K115" s="1118"/>
      <c r="L115" s="1118"/>
      <c r="M115" s="1118"/>
      <c r="N115" s="1118"/>
      <c r="O115" s="1118"/>
      <c r="P115" s="1118"/>
      <c r="Q115" s="1118"/>
      <c r="R115" s="160"/>
    </row>
    <row r="116" spans="1:18" ht="11.45" hidden="1" customHeight="1" x14ac:dyDescent="0.2">
      <c r="A116" s="1117">
        <v>97</v>
      </c>
      <c r="B116" s="1117"/>
      <c r="C116" s="1118"/>
      <c r="D116" s="1118"/>
      <c r="E116" s="1118"/>
      <c r="F116" s="1118"/>
      <c r="G116" s="1118"/>
      <c r="H116" s="1118"/>
      <c r="I116" s="1118"/>
      <c r="J116" s="1118"/>
      <c r="K116" s="1118"/>
      <c r="L116" s="1118"/>
      <c r="M116" s="1118"/>
      <c r="N116" s="1118"/>
      <c r="O116" s="1118"/>
      <c r="P116" s="1118"/>
      <c r="Q116" s="1118"/>
      <c r="R116" s="160"/>
    </row>
    <row r="117" spans="1:18" ht="11.45" hidden="1" customHeight="1" x14ac:dyDescent="0.2">
      <c r="A117" s="1117">
        <v>98</v>
      </c>
      <c r="B117" s="1117"/>
      <c r="C117" s="1118"/>
      <c r="D117" s="1118"/>
      <c r="E117" s="1118"/>
      <c r="F117" s="1118"/>
      <c r="G117" s="1118"/>
      <c r="H117" s="1118"/>
      <c r="I117" s="1118"/>
      <c r="J117" s="1118"/>
      <c r="K117" s="1118"/>
      <c r="L117" s="1118"/>
      <c r="M117" s="1118"/>
      <c r="N117" s="1118"/>
      <c r="O117" s="1118"/>
      <c r="P117" s="1118"/>
      <c r="Q117" s="1118"/>
      <c r="R117" s="160"/>
    </row>
    <row r="118" spans="1:18" ht="11.45" hidden="1" customHeight="1" x14ac:dyDescent="0.2">
      <c r="A118" s="1117">
        <v>99</v>
      </c>
      <c r="B118" s="1117"/>
      <c r="C118" s="1118"/>
      <c r="D118" s="1118"/>
      <c r="E118" s="1118"/>
      <c r="F118" s="1118"/>
      <c r="G118" s="1118"/>
      <c r="H118" s="1118"/>
      <c r="I118" s="1118"/>
      <c r="J118" s="1118"/>
      <c r="K118" s="1118"/>
      <c r="L118" s="1118"/>
      <c r="M118" s="1118"/>
      <c r="N118" s="1118"/>
      <c r="O118" s="1118"/>
      <c r="P118" s="1118"/>
      <c r="Q118" s="1118"/>
      <c r="R118" s="160"/>
    </row>
    <row r="119" spans="1:18" ht="11.45" hidden="1" customHeight="1" x14ac:dyDescent="0.2">
      <c r="A119" s="1117">
        <v>100</v>
      </c>
      <c r="B119" s="1117"/>
      <c r="C119" s="1118"/>
      <c r="D119" s="1118"/>
      <c r="E119" s="1118"/>
      <c r="F119" s="1118"/>
      <c r="G119" s="1118"/>
      <c r="H119" s="1118"/>
      <c r="I119" s="1118"/>
      <c r="J119" s="1118"/>
      <c r="K119" s="1118"/>
      <c r="L119" s="1118"/>
      <c r="M119" s="1118"/>
      <c r="N119" s="1118"/>
      <c r="O119" s="1118"/>
      <c r="P119" s="1118"/>
      <c r="Q119" s="1118"/>
      <c r="R119" s="160"/>
    </row>
    <row r="120" spans="1:18" ht="11.45" hidden="1" customHeight="1" x14ac:dyDescent="0.2">
      <c r="A120" s="1117">
        <v>101</v>
      </c>
      <c r="B120" s="1117"/>
      <c r="C120" s="1118"/>
      <c r="D120" s="1118"/>
      <c r="E120" s="1118"/>
      <c r="F120" s="1118"/>
      <c r="G120" s="1118"/>
      <c r="H120" s="1118"/>
      <c r="I120" s="1118"/>
      <c r="J120" s="1118"/>
      <c r="K120" s="1118"/>
      <c r="L120" s="1118"/>
      <c r="M120" s="1118"/>
      <c r="N120" s="1118"/>
      <c r="O120" s="1118"/>
      <c r="P120" s="1118"/>
      <c r="Q120" s="1118"/>
      <c r="R120" s="160"/>
    </row>
    <row r="121" spans="1:18" ht="11.45" hidden="1" customHeight="1" x14ac:dyDescent="0.2">
      <c r="A121" s="1117">
        <v>102</v>
      </c>
      <c r="B121" s="1117"/>
      <c r="C121" s="1118"/>
      <c r="D121" s="1118"/>
      <c r="E121" s="1118"/>
      <c r="F121" s="1118"/>
      <c r="G121" s="1118"/>
      <c r="H121" s="1118"/>
      <c r="I121" s="1118"/>
      <c r="J121" s="1118"/>
      <c r="K121" s="1118"/>
      <c r="L121" s="1118"/>
      <c r="M121" s="1118"/>
      <c r="N121" s="1118"/>
      <c r="O121" s="1118"/>
      <c r="P121" s="1118"/>
      <c r="Q121" s="1118"/>
      <c r="R121" s="160"/>
    </row>
    <row r="122" spans="1:18" ht="11.45" hidden="1" customHeight="1" x14ac:dyDescent="0.2">
      <c r="A122" s="1117">
        <v>103</v>
      </c>
      <c r="B122" s="1117"/>
      <c r="C122" s="1118"/>
      <c r="D122" s="1118"/>
      <c r="E122" s="1118"/>
      <c r="F122" s="1118"/>
      <c r="G122" s="1118"/>
      <c r="H122" s="1118"/>
      <c r="I122" s="1118"/>
      <c r="J122" s="1118"/>
      <c r="K122" s="1118"/>
      <c r="L122" s="1118"/>
      <c r="M122" s="1118"/>
      <c r="N122" s="1118"/>
      <c r="O122" s="1118"/>
      <c r="P122" s="1118"/>
      <c r="Q122" s="1118"/>
      <c r="R122" s="160"/>
    </row>
    <row r="123" spans="1:18" ht="11.45" hidden="1" customHeight="1" x14ac:dyDescent="0.2">
      <c r="A123" s="1117">
        <v>104</v>
      </c>
      <c r="B123" s="1117"/>
      <c r="C123" s="1118"/>
      <c r="D123" s="1118"/>
      <c r="E123" s="1118"/>
      <c r="F123" s="1118"/>
      <c r="G123" s="1118"/>
      <c r="H123" s="1118"/>
      <c r="I123" s="1118"/>
      <c r="J123" s="1118"/>
      <c r="K123" s="1118"/>
      <c r="L123" s="1118"/>
      <c r="M123" s="1118"/>
      <c r="N123" s="1118"/>
      <c r="O123" s="1118"/>
      <c r="P123" s="1118"/>
      <c r="Q123" s="1118"/>
      <c r="R123" s="160"/>
    </row>
    <row r="124" spans="1:18" ht="11.45" hidden="1" customHeight="1" x14ac:dyDescent="0.2">
      <c r="A124" s="1117">
        <v>105</v>
      </c>
      <c r="B124" s="1117"/>
      <c r="C124" s="1118"/>
      <c r="D124" s="1118"/>
      <c r="E124" s="1118"/>
      <c r="F124" s="1118"/>
      <c r="G124" s="1118"/>
      <c r="H124" s="1118"/>
      <c r="I124" s="1118"/>
      <c r="J124" s="1118"/>
      <c r="K124" s="1118"/>
      <c r="L124" s="1118"/>
      <c r="M124" s="1118"/>
      <c r="N124" s="1118"/>
      <c r="O124" s="1118"/>
      <c r="P124" s="1118"/>
      <c r="Q124" s="1118"/>
      <c r="R124" s="160"/>
    </row>
    <row r="125" spans="1:18" ht="11.45" hidden="1" customHeight="1" x14ac:dyDescent="0.2">
      <c r="A125" s="1117">
        <v>106</v>
      </c>
      <c r="B125" s="1117"/>
      <c r="C125" s="1118"/>
      <c r="D125" s="1118"/>
      <c r="E125" s="1118"/>
      <c r="F125" s="1118"/>
      <c r="G125" s="1118"/>
      <c r="H125" s="1118"/>
      <c r="I125" s="1118"/>
      <c r="J125" s="1118"/>
      <c r="K125" s="1118"/>
      <c r="L125" s="1118"/>
      <c r="M125" s="1118"/>
      <c r="N125" s="1118"/>
      <c r="O125" s="1118"/>
      <c r="P125" s="1118"/>
      <c r="Q125" s="1118"/>
      <c r="R125" s="160"/>
    </row>
    <row r="126" spans="1:18" ht="11.45" hidden="1" customHeight="1" x14ac:dyDescent="0.2">
      <c r="A126" s="1117">
        <v>107</v>
      </c>
      <c r="B126" s="1117"/>
      <c r="C126" s="1118"/>
      <c r="D126" s="1118"/>
      <c r="E126" s="1118"/>
      <c r="F126" s="1118"/>
      <c r="G126" s="1118"/>
      <c r="H126" s="1118"/>
      <c r="I126" s="1118"/>
      <c r="J126" s="1118"/>
      <c r="K126" s="1118"/>
      <c r="L126" s="1118"/>
      <c r="M126" s="1118"/>
      <c r="N126" s="1118"/>
      <c r="O126" s="1118"/>
      <c r="P126" s="1118"/>
      <c r="Q126" s="1118"/>
      <c r="R126" s="160"/>
    </row>
    <row r="127" spans="1:18" ht="11.45" hidden="1" customHeight="1" x14ac:dyDescent="0.2">
      <c r="A127" s="1117">
        <v>108</v>
      </c>
      <c r="B127" s="1117"/>
      <c r="C127" s="1118"/>
      <c r="D127" s="1118"/>
      <c r="E127" s="1118"/>
      <c r="F127" s="1118"/>
      <c r="G127" s="1118"/>
      <c r="H127" s="1118"/>
      <c r="I127" s="1118"/>
      <c r="J127" s="1118"/>
      <c r="K127" s="1118"/>
      <c r="L127" s="1118"/>
      <c r="M127" s="1118"/>
      <c r="N127" s="1118"/>
      <c r="O127" s="1118"/>
      <c r="P127" s="1118"/>
      <c r="Q127" s="1118"/>
      <c r="R127" s="160"/>
    </row>
    <row r="128" spans="1:18" ht="11.45" hidden="1" customHeight="1" x14ac:dyDescent="0.2">
      <c r="A128" s="1117">
        <v>109</v>
      </c>
      <c r="B128" s="1117"/>
      <c r="C128" s="1118"/>
      <c r="D128" s="1118"/>
      <c r="E128" s="1118"/>
      <c r="F128" s="1118"/>
      <c r="G128" s="1118"/>
      <c r="H128" s="1118"/>
      <c r="I128" s="1118"/>
      <c r="J128" s="1118"/>
      <c r="K128" s="1118"/>
      <c r="L128" s="1118"/>
      <c r="M128" s="1118"/>
      <c r="N128" s="1118"/>
      <c r="O128" s="1118"/>
      <c r="P128" s="1118"/>
      <c r="Q128" s="1118"/>
      <c r="R128" s="160"/>
    </row>
    <row r="129" spans="1:19" ht="11.45" hidden="1" customHeight="1" x14ac:dyDescent="0.2">
      <c r="A129" s="1117">
        <v>110</v>
      </c>
      <c r="B129" s="1117"/>
      <c r="C129" s="1118"/>
      <c r="D129" s="1118"/>
      <c r="E129" s="1118"/>
      <c r="F129" s="1118"/>
      <c r="G129" s="1118"/>
      <c r="H129" s="1118"/>
      <c r="I129" s="1118"/>
      <c r="J129" s="1118"/>
      <c r="K129" s="1118"/>
      <c r="L129" s="1118"/>
      <c r="M129" s="1118"/>
      <c r="N129" s="1118"/>
      <c r="O129" s="1118"/>
      <c r="P129" s="1118"/>
      <c r="Q129" s="1118"/>
      <c r="R129" s="160"/>
    </row>
    <row r="130" spans="1:19" ht="11.45" hidden="1" customHeight="1" x14ac:dyDescent="0.2">
      <c r="A130" s="1117">
        <v>111</v>
      </c>
      <c r="B130" s="1117"/>
      <c r="C130" s="1118"/>
      <c r="D130" s="1118"/>
      <c r="E130" s="1118"/>
      <c r="F130" s="1118"/>
      <c r="G130" s="1118"/>
      <c r="H130" s="1118"/>
      <c r="I130" s="1118"/>
      <c r="J130" s="1118"/>
      <c r="K130" s="1118"/>
      <c r="L130" s="1118"/>
      <c r="M130" s="1118"/>
      <c r="N130" s="1118"/>
      <c r="O130" s="1118"/>
      <c r="P130" s="1118"/>
      <c r="Q130" s="1118"/>
      <c r="R130" s="160"/>
    </row>
    <row r="131" spans="1:19" ht="11.45" hidden="1" customHeight="1" x14ac:dyDescent="0.2">
      <c r="A131" s="1117">
        <v>112</v>
      </c>
      <c r="B131" s="1117"/>
      <c r="C131" s="1118"/>
      <c r="D131" s="1118"/>
      <c r="E131" s="1118"/>
      <c r="F131" s="1118"/>
      <c r="G131" s="1118"/>
      <c r="H131" s="1118"/>
      <c r="I131" s="1118"/>
      <c r="J131" s="1118"/>
      <c r="K131" s="1118"/>
      <c r="L131" s="1118"/>
      <c r="M131" s="1118"/>
      <c r="N131" s="1118"/>
      <c r="O131" s="1118"/>
      <c r="P131" s="1118"/>
      <c r="Q131" s="1118"/>
      <c r="R131" s="160"/>
    </row>
    <row r="132" spans="1:19" ht="11.45" hidden="1" customHeight="1" x14ac:dyDescent="0.2">
      <c r="A132" s="1117">
        <v>113</v>
      </c>
      <c r="B132" s="1117"/>
      <c r="C132" s="1118"/>
      <c r="D132" s="1118"/>
      <c r="E132" s="1118"/>
      <c r="F132" s="1118"/>
      <c r="G132" s="1118"/>
      <c r="H132" s="1118"/>
      <c r="I132" s="1118"/>
      <c r="J132" s="1118"/>
      <c r="K132" s="1118"/>
      <c r="L132" s="1118"/>
      <c r="M132" s="1118"/>
      <c r="N132" s="1118"/>
      <c r="O132" s="1118"/>
      <c r="P132" s="1118"/>
      <c r="Q132" s="1118"/>
      <c r="R132" s="160"/>
    </row>
    <row r="133" spans="1:19" ht="11.45" hidden="1" customHeight="1" x14ac:dyDescent="0.2">
      <c r="A133" s="1117">
        <v>114</v>
      </c>
      <c r="B133" s="1117"/>
      <c r="C133" s="1118"/>
      <c r="D133" s="1118"/>
      <c r="E133" s="1118"/>
      <c r="F133" s="1118"/>
      <c r="G133" s="1118"/>
      <c r="H133" s="1118"/>
      <c r="I133" s="1118"/>
      <c r="J133" s="1118"/>
      <c r="K133" s="1118"/>
      <c r="L133" s="1118"/>
      <c r="M133" s="1118"/>
      <c r="N133" s="1118"/>
      <c r="O133" s="1118"/>
      <c r="P133" s="1118"/>
      <c r="Q133" s="1118"/>
      <c r="R133" s="160"/>
    </row>
    <row r="134" spans="1:19" ht="11.45" hidden="1" customHeight="1" x14ac:dyDescent="0.2">
      <c r="A134" s="1117">
        <v>115</v>
      </c>
      <c r="B134" s="1117"/>
      <c r="C134" s="1118"/>
      <c r="D134" s="1118"/>
      <c r="E134" s="1118"/>
      <c r="F134" s="1118"/>
      <c r="G134" s="1118"/>
      <c r="H134" s="1118"/>
      <c r="I134" s="1118"/>
      <c r="J134" s="1118"/>
      <c r="K134" s="1118"/>
      <c r="L134" s="1118"/>
      <c r="M134" s="1118"/>
      <c r="N134" s="1118"/>
      <c r="O134" s="1118"/>
      <c r="P134" s="1118"/>
      <c r="Q134" s="1118"/>
      <c r="R134" s="160"/>
    </row>
    <row r="135" spans="1:19" ht="11.45" hidden="1" customHeight="1" x14ac:dyDescent="0.2">
      <c r="A135" s="1117">
        <v>116</v>
      </c>
      <c r="B135" s="1117"/>
      <c r="C135" s="1118"/>
      <c r="D135" s="1118"/>
      <c r="E135" s="1118"/>
      <c r="F135" s="1118"/>
      <c r="G135" s="1118"/>
      <c r="H135" s="1118"/>
      <c r="I135" s="1118"/>
      <c r="J135" s="1118"/>
      <c r="K135" s="1118"/>
      <c r="L135" s="1118"/>
      <c r="M135" s="1118"/>
      <c r="N135" s="1118"/>
      <c r="O135" s="1118"/>
      <c r="P135" s="1118"/>
      <c r="Q135" s="1118"/>
      <c r="R135" s="160"/>
    </row>
    <row r="136" spans="1:19" ht="11.45" hidden="1" customHeight="1" x14ac:dyDescent="0.2">
      <c r="A136" s="1117">
        <v>117</v>
      </c>
      <c r="B136" s="1117"/>
      <c r="C136" s="1118"/>
      <c r="D136" s="1118"/>
      <c r="E136" s="1118"/>
      <c r="F136" s="1118"/>
      <c r="G136" s="1118"/>
      <c r="H136" s="1118"/>
      <c r="I136" s="1118"/>
      <c r="J136" s="1118"/>
      <c r="K136" s="1118"/>
      <c r="L136" s="1118"/>
      <c r="M136" s="1118"/>
      <c r="N136" s="1118"/>
      <c r="O136" s="1118"/>
      <c r="P136" s="1118"/>
      <c r="Q136" s="1118"/>
      <c r="R136" s="160"/>
    </row>
    <row r="137" spans="1:19" ht="11.45" hidden="1" customHeight="1" x14ac:dyDescent="0.2">
      <c r="A137" s="1117">
        <v>118</v>
      </c>
      <c r="B137" s="1117"/>
      <c r="C137" s="1118"/>
      <c r="D137" s="1118"/>
      <c r="E137" s="1118"/>
      <c r="F137" s="1118"/>
      <c r="G137" s="1118"/>
      <c r="H137" s="1118"/>
      <c r="I137" s="1118"/>
      <c r="J137" s="1118"/>
      <c r="K137" s="1118"/>
      <c r="L137" s="1118"/>
      <c r="M137" s="1118"/>
      <c r="N137" s="1118"/>
      <c r="O137" s="1118"/>
      <c r="P137" s="1118"/>
      <c r="Q137" s="1118"/>
      <c r="R137" s="160"/>
    </row>
    <row r="138" spans="1:19" ht="11.45" hidden="1" customHeight="1" x14ac:dyDescent="0.2">
      <c r="A138" s="1117">
        <v>119</v>
      </c>
      <c r="B138" s="1117"/>
      <c r="C138" s="1118"/>
      <c r="D138" s="1118"/>
      <c r="E138" s="1118"/>
      <c r="F138" s="1118"/>
      <c r="G138" s="1118"/>
      <c r="H138" s="1118"/>
      <c r="I138" s="1118"/>
      <c r="J138" s="1118"/>
      <c r="K138" s="1118"/>
      <c r="L138" s="1118"/>
      <c r="M138" s="1118"/>
      <c r="N138" s="1118"/>
      <c r="O138" s="1118"/>
      <c r="P138" s="1118"/>
      <c r="Q138" s="1118"/>
      <c r="R138" s="160"/>
    </row>
    <row r="139" spans="1:19" ht="11.45" hidden="1" customHeight="1" x14ac:dyDescent="0.2">
      <c r="A139" s="1117">
        <v>120</v>
      </c>
      <c r="B139" s="1117"/>
      <c r="C139" s="1118"/>
      <c r="D139" s="1118"/>
      <c r="E139" s="1118"/>
      <c r="F139" s="1118"/>
      <c r="G139" s="1118"/>
      <c r="H139" s="1118"/>
      <c r="I139" s="1118"/>
      <c r="J139" s="1118"/>
      <c r="K139" s="1118"/>
      <c r="L139" s="1118"/>
      <c r="M139" s="1118"/>
      <c r="N139" s="1118"/>
      <c r="O139" s="1118"/>
      <c r="P139" s="1118"/>
      <c r="Q139" s="1118"/>
      <c r="R139" s="160"/>
    </row>
    <row r="140" spans="1:19" ht="8.25" customHeight="1" x14ac:dyDescent="0.2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</row>
    <row r="143" spans="1:19" x14ac:dyDescent="0.2">
      <c r="A143" s="992" t="s">
        <v>180</v>
      </c>
      <c r="B143" s="992"/>
      <c r="C143" s="992"/>
      <c r="D143" s="1003"/>
      <c r="E143" s="1003"/>
      <c r="F143" s="1003"/>
      <c r="G143" s="153"/>
      <c r="H143" s="403"/>
      <c r="I143" s="403"/>
      <c r="J143" s="403"/>
      <c r="K143" s="403"/>
      <c r="L143" s="403"/>
      <c r="M143" s="403"/>
      <c r="N143" s="1003"/>
      <c r="O143" s="1003"/>
      <c r="P143" s="1003"/>
      <c r="Q143" s="1003"/>
      <c r="R143" s="1003"/>
      <c r="S143" s="1003"/>
    </row>
    <row r="144" spans="1:19" x14ac:dyDescent="0.2">
      <c r="A144" s="404"/>
      <c r="B144" s="404"/>
      <c r="C144" s="404"/>
      <c r="D144" s="1021" t="s">
        <v>181</v>
      </c>
      <c r="E144" s="1021"/>
      <c r="F144" s="1021"/>
      <c r="G144" s="72"/>
      <c r="H144" s="404"/>
      <c r="I144" s="1002" t="s">
        <v>182</v>
      </c>
      <c r="J144" s="1002"/>
      <c r="K144" s="1002"/>
      <c r="L144" s="1002"/>
      <c r="M144" s="404"/>
      <c r="N144" s="1021" t="s">
        <v>183</v>
      </c>
      <c r="O144" s="1021"/>
      <c r="P144" s="1021"/>
      <c r="Q144" s="1021"/>
      <c r="R144" s="1021"/>
      <c r="S144" s="1021"/>
    </row>
  </sheetData>
  <sheetProtection selectLockedCells="1" selectUnlockedCells="1"/>
  <mergeCells count="282">
    <mergeCell ref="D144:F144"/>
    <mergeCell ref="I144:L144"/>
    <mergeCell ref="N144:S144"/>
    <mergeCell ref="A7:R7"/>
    <mergeCell ref="A9:S9"/>
    <mergeCell ref="A14:B14"/>
    <mergeCell ref="C14:K14"/>
    <mergeCell ref="M14:Q14"/>
    <mergeCell ref="A15:R15"/>
    <mergeCell ref="A16:B16"/>
    <mergeCell ref="C16:Q16"/>
    <mergeCell ref="A17:R17"/>
    <mergeCell ref="A18:B18"/>
    <mergeCell ref="A19:R19"/>
    <mergeCell ref="A20:B20"/>
    <mergeCell ref="C20:K20"/>
    <mergeCell ref="M20:Q20"/>
    <mergeCell ref="A21:B21"/>
    <mergeCell ref="C21:K21"/>
    <mergeCell ref="M21:Q21"/>
    <mergeCell ref="A22:B22"/>
    <mergeCell ref="C22:K22"/>
    <mergeCell ref="M22:Q22"/>
    <mergeCell ref="A23:B23"/>
    <mergeCell ref="C23:K23"/>
    <mergeCell ref="M23:Q23"/>
    <mergeCell ref="A24:B24"/>
    <mergeCell ref="C24:K24"/>
    <mergeCell ref="M24:Q24"/>
    <mergeCell ref="A25:B25"/>
    <mergeCell ref="C25:K25"/>
    <mergeCell ref="M25:Q25"/>
    <mergeCell ref="A26:B26"/>
    <mergeCell ref="C26:K26"/>
    <mergeCell ref="M26:Q26"/>
    <mergeCell ref="A27:B27"/>
    <mergeCell ref="C27:K27"/>
    <mergeCell ref="M27:Q27"/>
    <mergeCell ref="A28:B28"/>
    <mergeCell ref="C28:K28"/>
    <mergeCell ref="M28:Q28"/>
    <mergeCell ref="A29:B29"/>
    <mergeCell ref="C29:K29"/>
    <mergeCell ref="M29:Q29"/>
    <mergeCell ref="A30:B30"/>
    <mergeCell ref="C30:K30"/>
    <mergeCell ref="M30:Q30"/>
    <mergeCell ref="A31:B31"/>
    <mergeCell ref="C31:K31"/>
    <mergeCell ref="M31:Q31"/>
    <mergeCell ref="A32:B32"/>
    <mergeCell ref="C32:K32"/>
    <mergeCell ref="M32:Q32"/>
    <mergeCell ref="A33:B33"/>
    <mergeCell ref="C33:K33"/>
    <mergeCell ref="M33:Q33"/>
    <mergeCell ref="A34:B34"/>
    <mergeCell ref="C34:K34"/>
    <mergeCell ref="M34:Q34"/>
    <mergeCell ref="A35:B35"/>
    <mergeCell ref="C35:K35"/>
    <mergeCell ref="M35:Q35"/>
    <mergeCell ref="A36:B36"/>
    <mergeCell ref="C36:K36"/>
    <mergeCell ref="M36:Q36"/>
    <mergeCell ref="A37:B37"/>
    <mergeCell ref="C37:K37"/>
    <mergeCell ref="M37:Q37"/>
    <mergeCell ref="A38:B38"/>
    <mergeCell ref="C38:K38"/>
    <mergeCell ref="M38:Q38"/>
    <mergeCell ref="A39:B39"/>
    <mergeCell ref="C39:K39"/>
    <mergeCell ref="M39:Q39"/>
    <mergeCell ref="A40:B40"/>
    <mergeCell ref="C40:Q40"/>
    <mergeCell ref="A41:B41"/>
    <mergeCell ref="C41:Q41"/>
    <mergeCell ref="A42:B42"/>
    <mergeCell ref="C42:Q42"/>
    <mergeCell ref="A43:B43"/>
    <mergeCell ref="C43:Q43"/>
    <mergeCell ref="A44:B44"/>
    <mergeCell ref="C44:Q44"/>
    <mergeCell ref="A45:B45"/>
    <mergeCell ref="C45:Q45"/>
    <mergeCell ref="A46:B46"/>
    <mergeCell ref="C46:Q46"/>
    <mergeCell ref="A47:B47"/>
    <mergeCell ref="C47:Q47"/>
    <mergeCell ref="A48:B48"/>
    <mergeCell ref="C48:Q48"/>
    <mergeCell ref="A49:B49"/>
    <mergeCell ref="C49:Q49"/>
    <mergeCell ref="A50:B50"/>
    <mergeCell ref="C50:Q50"/>
    <mergeCell ref="A51:B51"/>
    <mergeCell ref="C51:Q51"/>
    <mergeCell ref="A52:B52"/>
    <mergeCell ref="C52:Q52"/>
    <mergeCell ref="A53:B53"/>
    <mergeCell ref="C53:Q53"/>
    <mergeCell ref="A54:B54"/>
    <mergeCell ref="C54:Q54"/>
    <mergeCell ref="A55:B55"/>
    <mergeCell ref="C55:Q55"/>
    <mergeCell ref="A56:B56"/>
    <mergeCell ref="C56:Q56"/>
    <mergeCell ref="A57:B57"/>
    <mergeCell ref="C57:Q57"/>
    <mergeCell ref="A58:B58"/>
    <mergeCell ref="C58:Q58"/>
    <mergeCell ref="A59:B59"/>
    <mergeCell ref="C59:Q59"/>
    <mergeCell ref="A60:B60"/>
    <mergeCell ref="C60:Q60"/>
    <mergeCell ref="A61:B61"/>
    <mergeCell ref="C61:Q61"/>
    <mergeCell ref="A62:B62"/>
    <mergeCell ref="C62:Q62"/>
    <mergeCell ref="A63:B63"/>
    <mergeCell ref="C63:Q63"/>
    <mergeCell ref="A64:B64"/>
    <mergeCell ref="C64:Q64"/>
    <mergeCell ref="A65:B65"/>
    <mergeCell ref="C65:Q65"/>
    <mergeCell ref="A66:B66"/>
    <mergeCell ref="C66:Q66"/>
    <mergeCell ref="A67:B67"/>
    <mergeCell ref="C67:Q67"/>
    <mergeCell ref="A68:B68"/>
    <mergeCell ref="C68:Q68"/>
    <mergeCell ref="A69:B69"/>
    <mergeCell ref="C69:Q69"/>
    <mergeCell ref="A70:B70"/>
    <mergeCell ref="C70:Q70"/>
    <mergeCell ref="A71:B71"/>
    <mergeCell ref="C71:Q71"/>
    <mergeCell ref="A72:B72"/>
    <mergeCell ref="C72:Q72"/>
    <mergeCell ref="A73:B73"/>
    <mergeCell ref="C73:Q73"/>
    <mergeCell ref="A74:B74"/>
    <mergeCell ref="C74:Q74"/>
    <mergeCell ref="A75:B75"/>
    <mergeCell ref="C75:Q75"/>
    <mergeCell ref="A76:B76"/>
    <mergeCell ref="C76:Q76"/>
    <mergeCell ref="A77:B77"/>
    <mergeCell ref="C77:Q77"/>
    <mergeCell ref="A78:B78"/>
    <mergeCell ref="C78:Q78"/>
    <mergeCell ref="A79:B79"/>
    <mergeCell ref="C79:Q79"/>
    <mergeCell ref="A80:B80"/>
    <mergeCell ref="C80:Q80"/>
    <mergeCell ref="A81:B81"/>
    <mergeCell ref="C81:Q81"/>
    <mergeCell ref="A82:B82"/>
    <mergeCell ref="C82:Q82"/>
    <mergeCell ref="A83:B83"/>
    <mergeCell ref="C83:Q83"/>
    <mergeCell ref="A84:B84"/>
    <mergeCell ref="C84:Q84"/>
    <mergeCell ref="A85:B85"/>
    <mergeCell ref="C85:Q85"/>
    <mergeCell ref="A86:B86"/>
    <mergeCell ref="C86:Q86"/>
    <mergeCell ref="A87:B87"/>
    <mergeCell ref="C87:Q87"/>
    <mergeCell ref="A88:B88"/>
    <mergeCell ref="C88:Q88"/>
    <mergeCell ref="A89:B89"/>
    <mergeCell ref="C89:Q89"/>
    <mergeCell ref="A90:B90"/>
    <mergeCell ref="C90:Q90"/>
    <mergeCell ref="A91:B91"/>
    <mergeCell ref="C91:Q91"/>
    <mergeCell ref="A92:B92"/>
    <mergeCell ref="C92:Q92"/>
    <mergeCell ref="A93:B93"/>
    <mergeCell ref="C93:Q93"/>
    <mergeCell ref="A94:B94"/>
    <mergeCell ref="C94:Q94"/>
    <mergeCell ref="A95:B95"/>
    <mergeCell ref="C95:Q95"/>
    <mergeCell ref="A96:B96"/>
    <mergeCell ref="C96:Q96"/>
    <mergeCell ref="A97:B97"/>
    <mergeCell ref="C97:Q97"/>
    <mergeCell ref="A98:B98"/>
    <mergeCell ref="C98:Q98"/>
    <mergeCell ref="A99:B99"/>
    <mergeCell ref="C99:Q99"/>
    <mergeCell ref="A100:B100"/>
    <mergeCell ref="C100:Q100"/>
    <mergeCell ref="A101:B101"/>
    <mergeCell ref="C101:Q101"/>
    <mergeCell ref="A102:B102"/>
    <mergeCell ref="C102:Q102"/>
    <mergeCell ref="A103:B103"/>
    <mergeCell ref="C103:Q103"/>
    <mergeCell ref="A104:B104"/>
    <mergeCell ref="C104:Q104"/>
    <mergeCell ref="A105:B105"/>
    <mergeCell ref="C105:Q105"/>
    <mergeCell ref="A106:B106"/>
    <mergeCell ref="C106:Q106"/>
    <mergeCell ref="A107:B107"/>
    <mergeCell ref="C107:Q107"/>
    <mergeCell ref="A108:B108"/>
    <mergeCell ref="C108:Q108"/>
    <mergeCell ref="A109:B109"/>
    <mergeCell ref="C109:Q109"/>
    <mergeCell ref="A110:B110"/>
    <mergeCell ref="C110:Q110"/>
    <mergeCell ref="A111:B111"/>
    <mergeCell ref="C111:Q111"/>
    <mergeCell ref="A112:B112"/>
    <mergeCell ref="C112:Q112"/>
    <mergeCell ref="A113:B113"/>
    <mergeCell ref="C113:Q113"/>
    <mergeCell ref="A114:B114"/>
    <mergeCell ref="C114:Q114"/>
    <mergeCell ref="A115:B115"/>
    <mergeCell ref="C115:Q115"/>
    <mergeCell ref="A116:B116"/>
    <mergeCell ref="C116:Q116"/>
    <mergeCell ref="A117:B117"/>
    <mergeCell ref="C117:Q117"/>
    <mergeCell ref="A118:B118"/>
    <mergeCell ref="C118:Q118"/>
    <mergeCell ref="A119:B119"/>
    <mergeCell ref="C119:Q119"/>
    <mergeCell ref="A120:B120"/>
    <mergeCell ref="C120:Q120"/>
    <mergeCell ref="A121:B121"/>
    <mergeCell ref="C121:Q121"/>
    <mergeCell ref="A122:B122"/>
    <mergeCell ref="C122:Q122"/>
    <mergeCell ref="A123:B123"/>
    <mergeCell ref="C123:Q123"/>
    <mergeCell ref="A124:B124"/>
    <mergeCell ref="C124:Q124"/>
    <mergeCell ref="A133:B133"/>
    <mergeCell ref="C133:Q133"/>
    <mergeCell ref="A134:B134"/>
    <mergeCell ref="C134:Q134"/>
    <mergeCell ref="A125:B125"/>
    <mergeCell ref="C125:Q125"/>
    <mergeCell ref="A126:B126"/>
    <mergeCell ref="C126:Q126"/>
    <mergeCell ref="A127:B127"/>
    <mergeCell ref="C127:Q127"/>
    <mergeCell ref="A128:B128"/>
    <mergeCell ref="C128:Q128"/>
    <mergeCell ref="A129:B129"/>
    <mergeCell ref="C129:Q129"/>
    <mergeCell ref="A8:S8"/>
    <mergeCell ref="A138:B138"/>
    <mergeCell ref="C138:Q138"/>
    <mergeCell ref="A139:B139"/>
    <mergeCell ref="C139:Q139"/>
    <mergeCell ref="A143:C143"/>
    <mergeCell ref="D143:F143"/>
    <mergeCell ref="N143:S143"/>
    <mergeCell ref="A135:B135"/>
    <mergeCell ref="C135:Q135"/>
    <mergeCell ref="A10:S10"/>
    <mergeCell ref="A11:S11"/>
    <mergeCell ref="A12:S12"/>
    <mergeCell ref="C18:S18"/>
    <mergeCell ref="A130:B130"/>
    <mergeCell ref="C130:Q130"/>
    <mergeCell ref="A131:B131"/>
    <mergeCell ref="C131:Q131"/>
    <mergeCell ref="A136:B136"/>
    <mergeCell ref="C136:Q136"/>
    <mergeCell ref="A137:B137"/>
    <mergeCell ref="C137:Q137"/>
    <mergeCell ref="A132:B132"/>
    <mergeCell ref="C132:Q132"/>
  </mergeCells>
  <pageMargins left="0.51181102362204722" right="0.51181102362204722" top="0.3543307086614173" bottom="0.3543307086614173" header="0.31496062992125984" footer="0.31496062992125984"/>
  <pageSetup paperSize="9" scale="92" firstPageNumber="0" orientation="landscape" horizontalDpi="300" verticalDpi="300" r:id="rId1"/>
  <headerFooter alignWithMargins="0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5:Y38"/>
  <sheetViews>
    <sheetView zoomScale="88" zoomScaleNormal="88" zoomScaleSheetLayoutView="100" workbookViewId="0">
      <selection activeCell="U19" sqref="U19:X19"/>
    </sheetView>
  </sheetViews>
  <sheetFormatPr defaultRowHeight="12" x14ac:dyDescent="0.2"/>
  <cols>
    <col min="1" max="1" width="3.28515625" style="57" customWidth="1"/>
    <col min="2" max="2" width="3.5703125" style="57" customWidth="1"/>
    <col min="3" max="3" width="5.42578125" style="57" customWidth="1"/>
    <col min="4" max="4" width="3.28515625" style="57" customWidth="1"/>
    <col min="5" max="5" width="8" style="57" customWidth="1"/>
    <col min="6" max="6" width="3.28515625" style="57" customWidth="1"/>
    <col min="7" max="7" width="3.5703125" style="57" customWidth="1"/>
    <col min="8" max="11" width="4.140625" style="57" customWidth="1"/>
    <col min="12" max="12" width="4.7109375" style="57" customWidth="1"/>
    <col min="13" max="13" width="3.5703125" style="57" customWidth="1"/>
    <col min="14" max="14" width="3.85546875" style="57" customWidth="1"/>
    <col min="15" max="15" width="3.5703125" style="57" customWidth="1"/>
    <col min="16" max="16" width="8.28515625" style="57" customWidth="1"/>
    <col min="17" max="17" width="3.7109375" style="57" customWidth="1"/>
    <col min="18" max="18" width="8.28515625" style="57" customWidth="1"/>
    <col min="19" max="19" width="3.7109375" style="57" customWidth="1"/>
    <col min="20" max="20" width="5" style="57" customWidth="1"/>
    <col min="21" max="24" width="3.7109375" style="58" customWidth="1"/>
    <col min="25" max="25" width="13.140625" style="57" customWidth="1"/>
    <col min="26" max="16384" width="9.140625" style="57"/>
  </cols>
  <sheetData>
    <row r="5" spans="1:25" ht="8.25" customHeight="1" x14ac:dyDescent="0.2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</row>
    <row r="6" spans="1:25" ht="15.75" customHeight="1" x14ac:dyDescent="0.2">
      <c r="A6" s="994" t="s">
        <v>328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</row>
    <row r="7" spans="1:25" ht="21.6" customHeight="1" x14ac:dyDescent="0.2">
      <c r="A7" s="994" t="s">
        <v>2175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</row>
    <row r="8" spans="1:25" ht="12.75" customHeight="1" x14ac:dyDescent="0.2">
      <c r="A8" s="994">
        <f>Декларация!G9</f>
        <v>0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  <c r="U8" s="994"/>
      <c r="V8" s="994"/>
      <c r="W8" s="994"/>
      <c r="X8" s="994"/>
    </row>
    <row r="9" spans="1:25" ht="12.75" customHeight="1" x14ac:dyDescent="0.2">
      <c r="A9" s="1020">
        <f>Декларация!D5</f>
        <v>0</v>
      </c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</row>
    <row r="10" spans="1:25" ht="12.75" customHeight="1" x14ac:dyDescent="0.2">
      <c r="A10" s="994">
        <f>Декларация!G7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  <c r="T10" s="994"/>
      <c r="U10" s="994"/>
      <c r="V10" s="994"/>
      <c r="W10" s="994"/>
      <c r="X10" s="994"/>
    </row>
    <row r="11" spans="1:25" ht="12.75" hidden="1" customHeight="1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026">
        <f>U15</f>
        <v>0</v>
      </c>
      <c r="R11" s="1026"/>
      <c r="S11" s="1026"/>
      <c r="T11" s="1026"/>
      <c r="U11" s="1026"/>
      <c r="V11" s="1026"/>
      <c r="W11" s="1026"/>
    </row>
    <row r="12" spans="1:25" ht="8.25" customHeight="1" x14ac:dyDescent="0.2">
      <c r="A12" s="1017"/>
      <c r="B12" s="1017"/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  <c r="X12" s="1017"/>
      <c r="Y12" s="1017"/>
    </row>
    <row r="13" spans="1:25" s="172" customFormat="1" ht="61.9" customHeight="1" x14ac:dyDescent="0.2">
      <c r="A13" s="1064" t="s">
        <v>233</v>
      </c>
      <c r="B13" s="1064"/>
      <c r="C13" s="1064" t="s">
        <v>368</v>
      </c>
      <c r="D13" s="1064"/>
      <c r="E13" s="1064"/>
      <c r="F13" s="1064"/>
      <c r="G13" s="1064"/>
      <c r="H13" s="1064"/>
      <c r="I13" s="1064" t="s">
        <v>369</v>
      </c>
      <c r="J13" s="1064"/>
      <c r="K13" s="1064"/>
      <c r="L13" s="1064"/>
      <c r="M13" s="1064" t="s">
        <v>370</v>
      </c>
      <c r="N13" s="1064"/>
      <c r="O13" s="1064"/>
      <c r="P13" s="1064"/>
      <c r="Q13" s="1064" t="s">
        <v>371</v>
      </c>
      <c r="R13" s="1064"/>
      <c r="S13" s="1064"/>
      <c r="T13" s="1064"/>
      <c r="U13" s="1092" t="s">
        <v>372</v>
      </c>
      <c r="V13" s="1092"/>
      <c r="W13" s="1092"/>
      <c r="X13" s="1092"/>
      <c r="Y13" s="64" t="s">
        <v>383</v>
      </c>
    </row>
    <row r="14" spans="1:25" ht="8.25" customHeight="1" x14ac:dyDescent="0.2">
      <c r="A14" s="1009"/>
      <c r="B14" s="1009"/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/>
      <c r="U14" s="1009"/>
      <c r="V14" s="1009"/>
      <c r="W14" s="1009"/>
      <c r="X14" s="1009"/>
      <c r="Y14" s="1009"/>
    </row>
    <row r="15" spans="1:25" s="165" customFormat="1" ht="24.6" customHeight="1" x14ac:dyDescent="0.2">
      <c r="A15" s="1013"/>
      <c r="B15" s="1013"/>
      <c r="C15" s="1056" t="s">
        <v>330</v>
      </c>
      <c r="D15" s="1162"/>
      <c r="E15" s="1162"/>
      <c r="F15" s="1162"/>
      <c r="G15" s="1162"/>
      <c r="H15" s="1162"/>
      <c r="I15" s="1162"/>
      <c r="J15" s="1162"/>
      <c r="K15" s="1162"/>
      <c r="L15" s="1162"/>
      <c r="M15" s="1162"/>
      <c r="N15" s="1162"/>
      <c r="O15" s="1162"/>
      <c r="P15" s="1162"/>
      <c r="Q15" s="1162"/>
      <c r="R15" s="1162"/>
      <c r="S15" s="1162"/>
      <c r="T15" s="1163"/>
      <c r="U15" s="1089">
        <f>SUM(U19:X33)</f>
        <v>0</v>
      </c>
      <c r="V15" s="1089"/>
      <c r="W15" s="1089"/>
      <c r="X15" s="1089"/>
      <c r="Y15" s="187"/>
    </row>
    <row r="16" spans="1:25" ht="8.25" customHeight="1" x14ac:dyDescent="0.2">
      <c r="A16" s="1009"/>
      <c r="B16" s="1009"/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</row>
    <row r="17" spans="1:25" ht="12" customHeight="1" x14ac:dyDescent="0.2">
      <c r="A17" s="1009"/>
      <c r="B17" s="1009"/>
      <c r="C17" s="1044" t="s">
        <v>331</v>
      </c>
      <c r="D17" s="1161"/>
      <c r="E17" s="1161"/>
      <c r="F17" s="1161"/>
      <c r="G17" s="1161"/>
      <c r="H17" s="1161"/>
      <c r="I17" s="1161"/>
      <c r="J17" s="1161"/>
      <c r="K17" s="1161"/>
      <c r="L17" s="1161"/>
      <c r="M17" s="1161"/>
      <c r="N17" s="1161"/>
      <c r="O17" s="1161"/>
      <c r="P17" s="1161"/>
      <c r="Q17" s="1161"/>
      <c r="R17" s="1161"/>
      <c r="S17" s="1161"/>
      <c r="T17" s="1161"/>
      <c r="U17" s="1161"/>
      <c r="V17" s="1161"/>
      <c r="W17" s="1161"/>
      <c r="X17" s="1161"/>
      <c r="Y17" s="1045"/>
    </row>
    <row r="18" spans="1:25" ht="8.25" customHeight="1" x14ac:dyDescent="0.2">
      <c r="A18" s="1009"/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Q18" s="1009"/>
      <c r="R18" s="1009"/>
      <c r="S18" s="1009"/>
      <c r="T18" s="1009"/>
      <c r="U18" s="1009"/>
      <c r="V18" s="1009"/>
      <c r="W18" s="1009"/>
      <c r="X18" s="1009"/>
      <c r="Y18" s="1009"/>
    </row>
    <row r="19" spans="1:25" x14ac:dyDescent="0.2">
      <c r="A19" s="1009">
        <v>1</v>
      </c>
      <c r="B19" s="1009"/>
      <c r="C19" s="1010"/>
      <c r="D19" s="1010"/>
      <c r="E19" s="1010"/>
      <c r="F19" s="1010"/>
      <c r="G19" s="1010"/>
      <c r="H19" s="1010"/>
      <c r="I19" s="1093"/>
      <c r="J19" s="1093"/>
      <c r="K19" s="1093"/>
      <c r="L19" s="1093"/>
      <c r="M19" s="1022"/>
      <c r="N19" s="1022"/>
      <c r="O19" s="1022"/>
      <c r="P19" s="1022"/>
      <c r="Q19" s="1012"/>
      <c r="R19" s="1012"/>
      <c r="S19" s="1012"/>
      <c r="T19" s="1012"/>
      <c r="U19" s="1012"/>
      <c r="V19" s="1012"/>
      <c r="W19" s="1012"/>
      <c r="X19" s="1012"/>
      <c r="Y19" s="177"/>
    </row>
    <row r="20" spans="1:25" x14ac:dyDescent="0.2">
      <c r="A20" s="1009">
        <v>2</v>
      </c>
      <c r="B20" s="1009"/>
      <c r="C20" s="1010"/>
      <c r="D20" s="1010"/>
      <c r="E20" s="1010"/>
      <c r="F20" s="1010"/>
      <c r="G20" s="1010"/>
      <c r="H20" s="1010"/>
      <c r="I20" s="1093"/>
      <c r="J20" s="1093"/>
      <c r="K20" s="1093"/>
      <c r="L20" s="1093"/>
      <c r="M20" s="1022"/>
      <c r="N20" s="1022"/>
      <c r="O20" s="1022"/>
      <c r="P20" s="1022"/>
      <c r="Q20" s="1012"/>
      <c r="R20" s="1012"/>
      <c r="S20" s="1012"/>
      <c r="T20" s="1012"/>
      <c r="U20" s="1012"/>
      <c r="V20" s="1012"/>
      <c r="W20" s="1012"/>
      <c r="X20" s="1012"/>
      <c r="Y20" s="177"/>
    </row>
    <row r="21" spans="1:25" x14ac:dyDescent="0.2">
      <c r="A21" s="1009">
        <v>3</v>
      </c>
      <c r="B21" s="1009"/>
      <c r="C21" s="1010"/>
      <c r="D21" s="1010"/>
      <c r="E21" s="1010"/>
      <c r="F21" s="1010"/>
      <c r="G21" s="1010"/>
      <c r="H21" s="1010"/>
      <c r="I21" s="1093"/>
      <c r="J21" s="1093"/>
      <c r="K21" s="1093"/>
      <c r="L21" s="1093"/>
      <c r="M21" s="1022"/>
      <c r="N21" s="1022"/>
      <c r="O21" s="1022"/>
      <c r="P21" s="1022"/>
      <c r="Q21" s="1012"/>
      <c r="R21" s="1012"/>
      <c r="S21" s="1012"/>
      <c r="T21" s="1012"/>
      <c r="U21" s="1012"/>
      <c r="V21" s="1012"/>
      <c r="W21" s="1012"/>
      <c r="X21" s="1012"/>
      <c r="Y21" s="177"/>
    </row>
    <row r="22" spans="1:25" x14ac:dyDescent="0.2">
      <c r="A22" s="1009">
        <v>4</v>
      </c>
      <c r="B22" s="1009"/>
      <c r="C22" s="1010"/>
      <c r="D22" s="1010"/>
      <c r="E22" s="1010"/>
      <c r="F22" s="1010"/>
      <c r="G22" s="1010"/>
      <c r="H22" s="1010"/>
      <c r="I22" s="1093"/>
      <c r="J22" s="1093"/>
      <c r="K22" s="1093"/>
      <c r="L22" s="1093"/>
      <c r="M22" s="1022"/>
      <c r="N22" s="1022"/>
      <c r="O22" s="1022"/>
      <c r="P22" s="1022"/>
      <c r="Q22" s="1012"/>
      <c r="R22" s="1012"/>
      <c r="S22" s="1012"/>
      <c r="T22" s="1012"/>
      <c r="U22" s="1012"/>
      <c r="V22" s="1012"/>
      <c r="W22" s="1012"/>
      <c r="X22" s="1012"/>
      <c r="Y22" s="177"/>
    </row>
    <row r="23" spans="1:25" x14ac:dyDescent="0.2">
      <c r="A23" s="1009">
        <v>5</v>
      </c>
      <c r="B23" s="1009"/>
      <c r="C23" s="1010"/>
      <c r="D23" s="1010"/>
      <c r="E23" s="1010"/>
      <c r="F23" s="1010"/>
      <c r="G23" s="1010"/>
      <c r="H23" s="1010"/>
      <c r="I23" s="1093"/>
      <c r="J23" s="1093"/>
      <c r="K23" s="1093"/>
      <c r="L23" s="1093"/>
      <c r="M23" s="1022"/>
      <c r="N23" s="1022"/>
      <c r="O23" s="1022"/>
      <c r="P23" s="1022"/>
      <c r="Q23" s="1012"/>
      <c r="R23" s="1012"/>
      <c r="S23" s="1012"/>
      <c r="T23" s="1012"/>
      <c r="U23" s="1012"/>
      <c r="V23" s="1012"/>
      <c r="W23" s="1012"/>
      <c r="X23" s="1012"/>
      <c r="Y23" s="177"/>
    </row>
    <row r="24" spans="1:25" x14ac:dyDescent="0.2">
      <c r="A24" s="1009">
        <v>6</v>
      </c>
      <c r="B24" s="1009"/>
      <c r="C24" s="1010"/>
      <c r="D24" s="1010"/>
      <c r="E24" s="1010"/>
      <c r="F24" s="1010"/>
      <c r="G24" s="1010"/>
      <c r="H24" s="1010"/>
      <c r="I24" s="1093"/>
      <c r="J24" s="1093"/>
      <c r="K24" s="1093"/>
      <c r="L24" s="1093"/>
      <c r="M24" s="1022"/>
      <c r="N24" s="1022"/>
      <c r="O24" s="1022"/>
      <c r="P24" s="1022"/>
      <c r="Q24" s="1012"/>
      <c r="R24" s="1012"/>
      <c r="S24" s="1012"/>
      <c r="T24" s="1012"/>
      <c r="U24" s="1012"/>
      <c r="V24" s="1012"/>
      <c r="W24" s="1012"/>
      <c r="X24" s="1012"/>
      <c r="Y24" s="177"/>
    </row>
    <row r="25" spans="1:25" x14ac:dyDescent="0.2">
      <c r="A25" s="1009">
        <v>7</v>
      </c>
      <c r="B25" s="1009"/>
      <c r="C25" s="1010"/>
      <c r="D25" s="1010"/>
      <c r="E25" s="1010"/>
      <c r="F25" s="1010"/>
      <c r="G25" s="1010"/>
      <c r="H25" s="1010"/>
      <c r="I25" s="1093"/>
      <c r="J25" s="1093"/>
      <c r="K25" s="1093"/>
      <c r="L25" s="1093"/>
      <c r="M25" s="1022"/>
      <c r="N25" s="1022"/>
      <c r="O25" s="1022"/>
      <c r="P25" s="1022"/>
      <c r="Q25" s="1012"/>
      <c r="R25" s="1012"/>
      <c r="S25" s="1012"/>
      <c r="T25" s="1012"/>
      <c r="U25" s="1012"/>
      <c r="V25" s="1012"/>
      <c r="W25" s="1012"/>
      <c r="X25" s="1012"/>
      <c r="Y25" s="177"/>
    </row>
    <row r="26" spans="1:25" x14ac:dyDescent="0.2">
      <c r="A26" s="1009">
        <v>8</v>
      </c>
      <c r="B26" s="1009"/>
      <c r="C26" s="1010"/>
      <c r="D26" s="1010"/>
      <c r="E26" s="1010"/>
      <c r="F26" s="1010"/>
      <c r="G26" s="1010"/>
      <c r="H26" s="1010"/>
      <c r="I26" s="1093"/>
      <c r="J26" s="1093"/>
      <c r="K26" s="1093"/>
      <c r="L26" s="1093"/>
      <c r="M26" s="1022"/>
      <c r="N26" s="1022"/>
      <c r="O26" s="1022"/>
      <c r="P26" s="1022"/>
      <c r="Q26" s="1012"/>
      <c r="R26" s="1012"/>
      <c r="S26" s="1012"/>
      <c r="T26" s="1012"/>
      <c r="U26" s="1012"/>
      <c r="V26" s="1012"/>
      <c r="W26" s="1012"/>
      <c r="X26" s="1012"/>
      <c r="Y26" s="177"/>
    </row>
    <row r="27" spans="1:25" x14ac:dyDescent="0.2">
      <c r="A27" s="1009">
        <v>9</v>
      </c>
      <c r="B27" s="1009"/>
      <c r="C27" s="1010"/>
      <c r="D27" s="1010"/>
      <c r="E27" s="1010"/>
      <c r="F27" s="1010"/>
      <c r="G27" s="1010"/>
      <c r="H27" s="1010"/>
      <c r="I27" s="1093"/>
      <c r="J27" s="1093"/>
      <c r="K27" s="1093"/>
      <c r="L27" s="1093"/>
      <c r="M27" s="1022"/>
      <c r="N27" s="1022"/>
      <c r="O27" s="1022"/>
      <c r="P27" s="1022"/>
      <c r="Q27" s="1012"/>
      <c r="R27" s="1012"/>
      <c r="S27" s="1012"/>
      <c r="T27" s="1012"/>
      <c r="U27" s="1012"/>
      <c r="V27" s="1012"/>
      <c r="W27" s="1012"/>
      <c r="X27" s="1012"/>
      <c r="Y27" s="177"/>
    </row>
    <row r="28" spans="1:25" x14ac:dyDescent="0.2">
      <c r="A28" s="1009">
        <v>10</v>
      </c>
      <c r="B28" s="1009"/>
      <c r="C28" s="1010"/>
      <c r="D28" s="1010"/>
      <c r="E28" s="1010"/>
      <c r="F28" s="1010"/>
      <c r="G28" s="1010"/>
      <c r="H28" s="1010"/>
      <c r="I28" s="1093"/>
      <c r="J28" s="1093"/>
      <c r="K28" s="1093"/>
      <c r="L28" s="1093"/>
      <c r="M28" s="1022"/>
      <c r="N28" s="1022"/>
      <c r="O28" s="1022"/>
      <c r="P28" s="1022"/>
      <c r="Q28" s="1012"/>
      <c r="R28" s="1012"/>
      <c r="S28" s="1012"/>
      <c r="T28" s="1012"/>
      <c r="U28" s="1012"/>
      <c r="V28" s="1012"/>
      <c r="W28" s="1012"/>
      <c r="X28" s="1012"/>
      <c r="Y28" s="177"/>
    </row>
    <row r="29" spans="1:25" x14ac:dyDescent="0.2">
      <c r="A29" s="1009">
        <v>11</v>
      </c>
      <c r="B29" s="1009"/>
      <c r="C29" s="1010"/>
      <c r="D29" s="1010"/>
      <c r="E29" s="1010"/>
      <c r="F29" s="1010"/>
      <c r="G29" s="1010"/>
      <c r="H29" s="1010"/>
      <c r="I29" s="1093"/>
      <c r="J29" s="1093"/>
      <c r="K29" s="1093"/>
      <c r="L29" s="1093"/>
      <c r="M29" s="1022"/>
      <c r="N29" s="1022"/>
      <c r="O29" s="1022"/>
      <c r="P29" s="1022"/>
      <c r="Q29" s="1012"/>
      <c r="R29" s="1012"/>
      <c r="S29" s="1012"/>
      <c r="T29" s="1012"/>
      <c r="U29" s="1012"/>
      <c r="V29" s="1012"/>
      <c r="W29" s="1012"/>
      <c r="X29" s="1012"/>
      <c r="Y29" s="177"/>
    </row>
    <row r="30" spans="1:25" x14ac:dyDescent="0.2">
      <c r="A30" s="1009">
        <v>12</v>
      </c>
      <c r="B30" s="1009"/>
      <c r="C30" s="1010"/>
      <c r="D30" s="1010"/>
      <c r="E30" s="1010"/>
      <c r="F30" s="1010"/>
      <c r="G30" s="1010"/>
      <c r="H30" s="1010"/>
      <c r="I30" s="1093"/>
      <c r="J30" s="1093"/>
      <c r="K30" s="1093"/>
      <c r="L30" s="1093"/>
      <c r="M30" s="1022"/>
      <c r="N30" s="1022"/>
      <c r="O30" s="1022"/>
      <c r="P30" s="1022"/>
      <c r="Q30" s="1012"/>
      <c r="R30" s="1012"/>
      <c r="S30" s="1012"/>
      <c r="T30" s="1012"/>
      <c r="U30" s="1012"/>
      <c r="V30" s="1012"/>
      <c r="W30" s="1012"/>
      <c r="X30" s="1012"/>
      <c r="Y30" s="177"/>
    </row>
    <row r="31" spans="1:25" x14ac:dyDescent="0.2">
      <c r="A31" s="1009">
        <v>13</v>
      </c>
      <c r="B31" s="1009"/>
      <c r="C31" s="1010"/>
      <c r="D31" s="1010"/>
      <c r="E31" s="1010"/>
      <c r="F31" s="1010"/>
      <c r="G31" s="1010"/>
      <c r="H31" s="1010"/>
      <c r="I31" s="1093"/>
      <c r="J31" s="1093"/>
      <c r="K31" s="1093"/>
      <c r="L31" s="1093"/>
      <c r="M31" s="1022"/>
      <c r="N31" s="1022"/>
      <c r="O31" s="1022"/>
      <c r="P31" s="1022"/>
      <c r="Q31" s="1012"/>
      <c r="R31" s="1012"/>
      <c r="S31" s="1012"/>
      <c r="T31" s="1012"/>
      <c r="U31" s="1012"/>
      <c r="V31" s="1012"/>
      <c r="W31" s="1012"/>
      <c r="X31" s="1012"/>
      <c r="Y31" s="177"/>
    </row>
    <row r="32" spans="1:25" x14ac:dyDescent="0.2">
      <c r="A32" s="1009">
        <v>14</v>
      </c>
      <c r="B32" s="1009"/>
      <c r="C32" s="1010"/>
      <c r="D32" s="1010"/>
      <c r="E32" s="1010"/>
      <c r="F32" s="1010"/>
      <c r="G32" s="1010"/>
      <c r="H32" s="1010"/>
      <c r="I32" s="1093"/>
      <c r="J32" s="1093"/>
      <c r="K32" s="1093"/>
      <c r="L32" s="1093"/>
      <c r="M32" s="1022"/>
      <c r="N32" s="1022"/>
      <c r="O32" s="1022"/>
      <c r="P32" s="1022"/>
      <c r="Q32" s="1012"/>
      <c r="R32" s="1012"/>
      <c r="S32" s="1012"/>
      <c r="T32" s="1012"/>
      <c r="U32" s="1012"/>
      <c r="V32" s="1012"/>
      <c r="W32" s="1012"/>
      <c r="X32" s="1012"/>
      <c r="Y32" s="177"/>
    </row>
    <row r="33" spans="1:25" x14ac:dyDescent="0.2">
      <c r="A33" s="1009">
        <v>15</v>
      </c>
      <c r="B33" s="1009"/>
      <c r="C33" s="1010"/>
      <c r="D33" s="1010"/>
      <c r="E33" s="1010"/>
      <c r="F33" s="1010"/>
      <c r="G33" s="1010"/>
      <c r="H33" s="1010"/>
      <c r="I33" s="1093"/>
      <c r="J33" s="1093"/>
      <c r="K33" s="1093"/>
      <c r="L33" s="1093"/>
      <c r="M33" s="1022"/>
      <c r="N33" s="1022"/>
      <c r="O33" s="1022"/>
      <c r="P33" s="1022"/>
      <c r="Q33" s="1012"/>
      <c r="R33" s="1012"/>
      <c r="S33" s="1012"/>
      <c r="T33" s="1012"/>
      <c r="U33" s="1012"/>
      <c r="V33" s="1012"/>
      <c r="W33" s="1012"/>
      <c r="X33" s="1012"/>
      <c r="Y33" s="177"/>
    </row>
    <row r="36" spans="1:25" x14ac:dyDescent="0.2">
      <c r="A36" s="992" t="s">
        <v>180</v>
      </c>
      <c r="B36" s="992"/>
      <c r="C36" s="992"/>
      <c r="D36" s="1003"/>
      <c r="E36" s="1003"/>
      <c r="F36" s="1003"/>
      <c r="G36" s="153"/>
      <c r="H36" s="403"/>
      <c r="I36" s="403"/>
      <c r="J36" s="403"/>
      <c r="K36" s="403"/>
      <c r="L36" s="403"/>
      <c r="M36" s="403"/>
      <c r="N36" s="1003"/>
      <c r="O36" s="1003"/>
      <c r="P36" s="1003"/>
      <c r="Q36" s="1003"/>
      <c r="R36" s="1003"/>
      <c r="S36" s="1003"/>
    </row>
    <row r="37" spans="1:25" x14ac:dyDescent="0.2">
      <c r="A37" s="404"/>
      <c r="B37" s="404"/>
      <c r="C37" s="404"/>
      <c r="D37" s="1021" t="s">
        <v>181</v>
      </c>
      <c r="E37" s="1021"/>
      <c r="F37" s="1021"/>
      <c r="G37" s="72"/>
      <c r="H37" s="404"/>
      <c r="I37" s="1002" t="s">
        <v>182</v>
      </c>
      <c r="J37" s="1002"/>
      <c r="K37" s="1002"/>
      <c r="L37" s="1002"/>
      <c r="M37" s="404"/>
      <c r="N37" s="1021" t="s">
        <v>183</v>
      </c>
      <c r="O37" s="1021"/>
      <c r="P37" s="1021"/>
      <c r="Q37" s="1021"/>
      <c r="R37" s="1021"/>
      <c r="S37" s="1021"/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</sheetData>
  <sheetProtection selectLockedCells="1" selectUnlockedCells="1"/>
  <mergeCells count="118">
    <mergeCell ref="N37:S37"/>
    <mergeCell ref="A5:X5"/>
    <mergeCell ref="A6:X6"/>
    <mergeCell ref="A7:X7"/>
    <mergeCell ref="A8:X8"/>
    <mergeCell ref="A9:X9"/>
    <mergeCell ref="A10:X10"/>
    <mergeCell ref="Q11:W11"/>
    <mergeCell ref="A12:Y12"/>
    <mergeCell ref="A13:B13"/>
    <mergeCell ref="C13:H13"/>
    <mergeCell ref="I13:L13"/>
    <mergeCell ref="M13:P13"/>
    <mergeCell ref="Q13:T13"/>
    <mergeCell ref="U13:X13"/>
    <mergeCell ref="A14:Y14"/>
    <mergeCell ref="A15:B15"/>
    <mergeCell ref="U15:X15"/>
    <mergeCell ref="A16:Y16"/>
    <mergeCell ref="A17:B17"/>
    <mergeCell ref="A18:Y18"/>
    <mergeCell ref="A19:B19"/>
    <mergeCell ref="C19:H19"/>
    <mergeCell ref="I19:L19"/>
    <mergeCell ref="M19:P19"/>
    <mergeCell ref="Q19:T19"/>
    <mergeCell ref="U19:X19"/>
    <mergeCell ref="A20:B20"/>
    <mergeCell ref="C20:H20"/>
    <mergeCell ref="I20:L20"/>
    <mergeCell ref="M20:P20"/>
    <mergeCell ref="Q20:T20"/>
    <mergeCell ref="U20:X20"/>
    <mergeCell ref="A21:B21"/>
    <mergeCell ref="C21:H21"/>
    <mergeCell ref="I21:L21"/>
    <mergeCell ref="M21:P21"/>
    <mergeCell ref="Q21:T21"/>
    <mergeCell ref="U21:X21"/>
    <mergeCell ref="A22:B22"/>
    <mergeCell ref="C22:H22"/>
    <mergeCell ref="I22:L22"/>
    <mergeCell ref="M22:P22"/>
    <mergeCell ref="Q22:T22"/>
    <mergeCell ref="U22:X22"/>
    <mergeCell ref="A23:B23"/>
    <mergeCell ref="C23:H23"/>
    <mergeCell ref="I23:L23"/>
    <mergeCell ref="M23:P23"/>
    <mergeCell ref="Q23:T23"/>
    <mergeCell ref="U23:X23"/>
    <mergeCell ref="A24:B24"/>
    <mergeCell ref="C24:H24"/>
    <mergeCell ref="I24:L24"/>
    <mergeCell ref="M24:P24"/>
    <mergeCell ref="Q24:T24"/>
    <mergeCell ref="U24:X24"/>
    <mergeCell ref="A25:B25"/>
    <mergeCell ref="C25:H25"/>
    <mergeCell ref="I25:L25"/>
    <mergeCell ref="M25:P25"/>
    <mergeCell ref="Q25:T25"/>
    <mergeCell ref="U25:X25"/>
    <mergeCell ref="A26:B26"/>
    <mergeCell ref="C26:H26"/>
    <mergeCell ref="I26:L26"/>
    <mergeCell ref="M26:P26"/>
    <mergeCell ref="Q26:T26"/>
    <mergeCell ref="U26:X26"/>
    <mergeCell ref="A27:B27"/>
    <mergeCell ref="C27:H27"/>
    <mergeCell ref="I27:L27"/>
    <mergeCell ref="M27:P27"/>
    <mergeCell ref="Q27:T27"/>
    <mergeCell ref="U27:X27"/>
    <mergeCell ref="A28:B28"/>
    <mergeCell ref="C28:H28"/>
    <mergeCell ref="I28:L28"/>
    <mergeCell ref="M28:P28"/>
    <mergeCell ref="Q28:T28"/>
    <mergeCell ref="U28:X28"/>
    <mergeCell ref="U32:X32"/>
    <mergeCell ref="A29:B29"/>
    <mergeCell ref="C29:H29"/>
    <mergeCell ref="I29:L29"/>
    <mergeCell ref="M29:P29"/>
    <mergeCell ref="Q29:T29"/>
    <mergeCell ref="U29:X29"/>
    <mergeCell ref="A30:B30"/>
    <mergeCell ref="C30:H30"/>
    <mergeCell ref="I30:L30"/>
    <mergeCell ref="M30:P30"/>
    <mergeCell ref="Q30:T30"/>
    <mergeCell ref="U30:X30"/>
    <mergeCell ref="C17:Y17"/>
    <mergeCell ref="C15:T15"/>
    <mergeCell ref="A36:C36"/>
    <mergeCell ref="D36:F36"/>
    <mergeCell ref="N36:S36"/>
    <mergeCell ref="D37:F37"/>
    <mergeCell ref="A33:B33"/>
    <mergeCell ref="C33:H33"/>
    <mergeCell ref="I33:L33"/>
    <mergeCell ref="M33:P33"/>
    <mergeCell ref="Q33:T33"/>
    <mergeCell ref="I37:L37"/>
    <mergeCell ref="A31:B31"/>
    <mergeCell ref="C31:H31"/>
    <mergeCell ref="I31:L31"/>
    <mergeCell ref="M31:P31"/>
    <mergeCell ref="Q31:T31"/>
    <mergeCell ref="U31:X31"/>
    <mergeCell ref="U33:X33"/>
    <mergeCell ref="A32:B32"/>
    <mergeCell ref="C32:H32"/>
    <mergeCell ref="I32:L32"/>
    <mergeCell ref="M32:P32"/>
    <mergeCell ref="Q32:T32"/>
  </mergeCells>
  <pageMargins left="0.75" right="0.75" top="0.45" bottom="1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R31"/>
  <sheetViews>
    <sheetView topLeftCell="A7" zoomScale="88" zoomScaleNormal="88" workbookViewId="0">
      <selection activeCell="P19" sqref="P19"/>
    </sheetView>
  </sheetViews>
  <sheetFormatPr defaultColWidth="8.85546875" defaultRowHeight="12" x14ac:dyDescent="0.2"/>
  <cols>
    <col min="1" max="1" width="8.42578125" style="362" customWidth="1"/>
    <col min="2" max="2" width="0" style="362" hidden="1" customWidth="1"/>
    <col min="3" max="3" width="6.28515625" style="362" customWidth="1"/>
    <col min="4" max="4" width="5.7109375" style="362" customWidth="1"/>
    <col min="5" max="5" width="5.140625" style="362" customWidth="1"/>
    <col min="6" max="6" width="7.7109375" style="362" customWidth="1"/>
    <col min="7" max="7" width="3.7109375" style="362" customWidth="1"/>
    <col min="8" max="8" width="4.140625" style="362" customWidth="1"/>
    <col min="9" max="9" width="3.42578125" style="362" customWidth="1"/>
    <col min="10" max="10" width="5" style="362" customWidth="1"/>
    <col min="11" max="11" width="4.42578125" style="362" customWidth="1"/>
    <col min="12" max="12" width="4" style="362" customWidth="1"/>
    <col min="13" max="13" width="4.42578125" style="362" customWidth="1"/>
    <col min="14" max="14" width="5.28515625" style="362" customWidth="1"/>
    <col min="15" max="15" width="3.85546875" style="362" customWidth="1"/>
    <col min="16" max="16" width="25.140625" style="362" customWidth="1"/>
    <col min="17" max="16384" width="8.85546875" style="362"/>
  </cols>
  <sheetData>
    <row r="8" spans="1:18" ht="18" customHeight="1" x14ac:dyDescent="0.2"/>
    <row r="9" spans="1:18" ht="12.75" customHeight="1" x14ac:dyDescent="0.2">
      <c r="A9" s="1170" t="s">
        <v>328</v>
      </c>
      <c r="B9" s="1170"/>
      <c r="C9" s="1170"/>
      <c r="D9" s="1170"/>
      <c r="E9" s="1170"/>
      <c r="F9" s="1170"/>
      <c r="G9" s="1170"/>
      <c r="H9" s="1170"/>
      <c r="I9" s="1170"/>
      <c r="J9" s="1170"/>
      <c r="K9" s="1170"/>
      <c r="L9" s="1170"/>
      <c r="M9" s="1170"/>
      <c r="N9" s="1170"/>
      <c r="O9" s="1170"/>
      <c r="P9" s="1170"/>
      <c r="Q9" s="413"/>
      <c r="R9" s="413"/>
    </row>
    <row r="10" spans="1:18" ht="29.25" customHeight="1" x14ac:dyDescent="0.2">
      <c r="A10" s="1170" t="s">
        <v>2176</v>
      </c>
      <c r="B10" s="1170"/>
      <c r="C10" s="1170"/>
      <c r="D10" s="1170"/>
      <c r="E10" s="1170"/>
      <c r="F10" s="1170"/>
      <c r="G10" s="1170"/>
      <c r="H10" s="1170"/>
      <c r="I10" s="1170"/>
      <c r="J10" s="1170"/>
      <c r="K10" s="1170"/>
      <c r="L10" s="1170"/>
      <c r="M10" s="1170"/>
      <c r="N10" s="1170"/>
      <c r="O10" s="1170"/>
      <c r="P10" s="1170"/>
      <c r="Q10" s="413"/>
      <c r="R10" s="413"/>
    </row>
    <row r="11" spans="1:18" ht="16.5" customHeight="1" x14ac:dyDescent="0.2">
      <c r="A11" s="696"/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413"/>
      <c r="R11" s="413"/>
    </row>
    <row r="12" spans="1:18" x14ac:dyDescent="0.2">
      <c r="A12" s="1171">
        <f>Декларация!G9</f>
        <v>0</v>
      </c>
      <c r="B12" s="1171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413"/>
      <c r="R12" s="413"/>
    </row>
    <row r="13" spans="1:18" x14ac:dyDescent="0.2">
      <c r="A13" s="1172">
        <f>Декларация!D5</f>
        <v>0</v>
      </c>
      <c r="B13" s="1172"/>
      <c r="C13" s="1172"/>
      <c r="D13" s="1172"/>
      <c r="E13" s="1172"/>
      <c r="F13" s="1172"/>
      <c r="G13" s="1172"/>
      <c r="H13" s="1172"/>
      <c r="I13" s="1172"/>
      <c r="J13" s="1172"/>
      <c r="K13" s="1172"/>
      <c r="L13" s="1172"/>
      <c r="M13" s="1172"/>
      <c r="N13" s="1172"/>
      <c r="O13" s="1172"/>
      <c r="P13" s="1172"/>
      <c r="Q13" s="413"/>
      <c r="R13" s="413"/>
    </row>
    <row r="14" spans="1:18" x14ac:dyDescent="0.2">
      <c r="A14" s="1173">
        <f>Декларация!G7</f>
        <v>0</v>
      </c>
      <c r="B14" s="1173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413"/>
      <c r="R14" s="413"/>
    </row>
    <row r="15" spans="1:18" x14ac:dyDescent="0.2">
      <c r="A15" s="1174"/>
      <c r="B15" s="1174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413"/>
      <c r="R15" s="413"/>
    </row>
    <row r="16" spans="1:18" ht="26.25" customHeight="1" x14ac:dyDescent="0.2">
      <c r="A16" s="1169" t="s">
        <v>233</v>
      </c>
      <c r="B16" s="1169"/>
      <c r="C16" s="1169" t="s">
        <v>387</v>
      </c>
      <c r="D16" s="1169"/>
      <c r="E16" s="1169"/>
      <c r="F16" s="1169"/>
      <c r="G16" s="1169"/>
      <c r="H16" s="1169"/>
      <c r="I16" s="1169"/>
      <c r="J16" s="1169"/>
      <c r="K16" s="1169"/>
      <c r="L16" s="1169"/>
      <c r="M16" s="1169"/>
      <c r="N16" s="1169"/>
      <c r="O16" s="1169"/>
      <c r="P16" s="695" t="s">
        <v>405</v>
      </c>
      <c r="Q16" s="415"/>
      <c r="R16" s="415"/>
    </row>
    <row r="17" spans="1:18" ht="15.75" customHeight="1" x14ac:dyDescent="0.2">
      <c r="A17" s="585" t="s">
        <v>426</v>
      </c>
      <c r="B17" s="584"/>
      <c r="C17" s="1166"/>
      <c r="D17" s="1167"/>
      <c r="E17" s="1167"/>
      <c r="F17" s="1167"/>
      <c r="G17" s="1167"/>
      <c r="H17" s="1167"/>
      <c r="I17" s="1167"/>
      <c r="J17" s="1167"/>
      <c r="K17" s="1167"/>
      <c r="L17" s="1167"/>
      <c r="M17" s="1167"/>
      <c r="N17" s="1167"/>
      <c r="O17" s="1168"/>
      <c r="P17" s="692">
        <f>P19+P21+P23+P25</f>
        <v>0</v>
      </c>
      <c r="Q17" s="413"/>
      <c r="R17" s="413"/>
    </row>
    <row r="18" spans="1:18" x14ac:dyDescent="0.2">
      <c r="A18" s="1164"/>
      <c r="B18" s="1164"/>
      <c r="C18" s="1164"/>
      <c r="D18" s="1164"/>
      <c r="E18" s="1164"/>
      <c r="F18" s="1164"/>
      <c r="G18" s="1164"/>
      <c r="H18" s="1164"/>
      <c r="I18" s="1164"/>
      <c r="J18" s="1164"/>
      <c r="K18" s="1164"/>
      <c r="L18" s="1164"/>
      <c r="M18" s="1164"/>
      <c r="N18" s="1164"/>
      <c r="O18" s="1164"/>
      <c r="P18" s="1164"/>
      <c r="Q18" s="413"/>
      <c r="R18" s="413"/>
    </row>
    <row r="19" spans="1:18" ht="18.75" customHeight="1" x14ac:dyDescent="0.2">
      <c r="A19" s="1164">
        <v>1</v>
      </c>
      <c r="B19" s="1164"/>
      <c r="C19" s="1165" t="s">
        <v>406</v>
      </c>
      <c r="D19" s="1165"/>
      <c r="E19" s="1165"/>
      <c r="F19" s="1165"/>
      <c r="G19" s="1165"/>
      <c r="H19" s="1165"/>
      <c r="I19" s="1165"/>
      <c r="J19" s="1165"/>
      <c r="K19" s="1165"/>
      <c r="L19" s="1165"/>
      <c r="M19" s="1165"/>
      <c r="N19" s="1165"/>
      <c r="O19" s="1165"/>
      <c r="P19" s="693"/>
      <c r="Q19" s="413"/>
      <c r="R19" s="413"/>
    </row>
    <row r="20" spans="1:18" x14ac:dyDescent="0.2">
      <c r="A20" s="1164"/>
      <c r="B20" s="1164"/>
      <c r="C20" s="1164"/>
      <c r="D20" s="1164"/>
      <c r="E20" s="1164"/>
      <c r="F20" s="1164"/>
      <c r="G20" s="1164"/>
      <c r="H20" s="1164"/>
      <c r="I20" s="1164"/>
      <c r="J20" s="1164"/>
      <c r="K20" s="1164"/>
      <c r="L20" s="1164"/>
      <c r="M20" s="1164"/>
      <c r="N20" s="1164"/>
      <c r="O20" s="1164"/>
      <c r="P20" s="1164"/>
      <c r="Q20" s="413"/>
      <c r="R20" s="413"/>
    </row>
    <row r="21" spans="1:18" ht="18.75" customHeight="1" x14ac:dyDescent="0.2">
      <c r="A21" s="1164">
        <v>2</v>
      </c>
      <c r="B21" s="1164"/>
      <c r="C21" s="1165" t="s">
        <v>407</v>
      </c>
      <c r="D21" s="1165"/>
      <c r="E21" s="1165"/>
      <c r="F21" s="1165"/>
      <c r="G21" s="1165"/>
      <c r="H21" s="1165"/>
      <c r="I21" s="1165"/>
      <c r="J21" s="1165"/>
      <c r="K21" s="1165"/>
      <c r="L21" s="1165"/>
      <c r="M21" s="1165"/>
      <c r="N21" s="1165"/>
      <c r="O21" s="1165"/>
      <c r="P21" s="693"/>
      <c r="Q21" s="413"/>
      <c r="R21" s="413"/>
    </row>
    <row r="22" spans="1:18" x14ac:dyDescent="0.2">
      <c r="A22" s="1164"/>
      <c r="B22" s="1164"/>
      <c r="C22" s="1164"/>
      <c r="D22" s="1164"/>
      <c r="E22" s="1164"/>
      <c r="F22" s="1164"/>
      <c r="G22" s="1164"/>
      <c r="H22" s="1164"/>
      <c r="I22" s="1164"/>
      <c r="J22" s="1164"/>
      <c r="K22" s="1164"/>
      <c r="L22" s="1164"/>
      <c r="M22" s="1164"/>
      <c r="N22" s="1164"/>
      <c r="O22" s="1164"/>
      <c r="P22" s="1164"/>
      <c r="Q22" s="413"/>
      <c r="R22" s="413"/>
    </row>
    <row r="23" spans="1:18" ht="18.75" customHeight="1" x14ac:dyDescent="0.2">
      <c r="A23" s="1164">
        <v>3</v>
      </c>
      <c r="B23" s="1164"/>
      <c r="C23" s="1165" t="s">
        <v>1829</v>
      </c>
      <c r="D23" s="1165"/>
      <c r="E23" s="1165"/>
      <c r="F23" s="1165"/>
      <c r="G23" s="1165"/>
      <c r="H23" s="1165"/>
      <c r="I23" s="1165"/>
      <c r="J23" s="1165"/>
      <c r="K23" s="1165"/>
      <c r="L23" s="1165"/>
      <c r="M23" s="1165"/>
      <c r="N23" s="1165"/>
      <c r="O23" s="1165"/>
      <c r="P23" s="693"/>
      <c r="Q23" s="413"/>
      <c r="R23" s="413"/>
    </row>
    <row r="24" spans="1:18" ht="15.75" customHeight="1" x14ac:dyDescent="0.2">
      <c r="A24" s="1164"/>
      <c r="B24" s="1164"/>
      <c r="C24" s="1164"/>
      <c r="D24" s="1164"/>
      <c r="E24" s="1164"/>
      <c r="F24" s="1164"/>
      <c r="G24" s="1164"/>
      <c r="H24" s="1164"/>
      <c r="I24" s="1164"/>
      <c r="J24" s="1164"/>
      <c r="K24" s="1164"/>
      <c r="L24" s="1164"/>
      <c r="M24" s="1164"/>
      <c r="N24" s="1164"/>
      <c r="O24" s="1164"/>
      <c r="P24" s="1164"/>
      <c r="Q24" s="413"/>
      <c r="R24" s="413"/>
    </row>
    <row r="25" spans="1:18" ht="18.75" customHeight="1" x14ac:dyDescent="0.2">
      <c r="A25" s="1164">
        <v>4</v>
      </c>
      <c r="B25" s="1164"/>
      <c r="C25" s="1165" t="s">
        <v>408</v>
      </c>
      <c r="D25" s="1165"/>
      <c r="E25" s="1165"/>
      <c r="F25" s="1165"/>
      <c r="G25" s="1165"/>
      <c r="H25" s="1165"/>
      <c r="I25" s="1165"/>
      <c r="J25" s="1165"/>
      <c r="K25" s="1165"/>
      <c r="L25" s="1165"/>
      <c r="M25" s="1165"/>
      <c r="N25" s="1165"/>
      <c r="O25" s="1165"/>
      <c r="P25" s="693"/>
      <c r="Q25" s="413"/>
      <c r="R25" s="413"/>
    </row>
    <row r="27" spans="1:18" ht="28.9" customHeight="1" x14ac:dyDescent="0.2">
      <c r="A27" s="413"/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8"/>
      <c r="M27" s="418"/>
      <c r="N27" s="418"/>
      <c r="O27" s="418"/>
      <c r="P27" s="413"/>
      <c r="Q27" s="413"/>
      <c r="R27" s="413"/>
    </row>
    <row r="28" spans="1:18" x14ac:dyDescent="0.2">
      <c r="A28" s="413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8"/>
      <c r="M28" s="418"/>
      <c r="N28" s="418"/>
      <c r="O28" s="418"/>
      <c r="P28" s="413"/>
      <c r="Q28" s="413"/>
      <c r="R28" s="413"/>
    </row>
    <row r="29" spans="1:18" x14ac:dyDescent="0.2">
      <c r="Q29" s="413"/>
      <c r="R29" s="413"/>
    </row>
    <row r="30" spans="1:18" x14ac:dyDescent="0.2">
      <c r="A30" s="1175" t="s">
        <v>180</v>
      </c>
      <c r="B30" s="1175"/>
      <c r="C30" s="1175"/>
      <c r="D30" s="1176"/>
      <c r="E30" s="1176"/>
      <c r="F30" s="1176"/>
      <c r="G30" s="419"/>
      <c r="H30" s="420"/>
      <c r="I30" s="420"/>
      <c r="J30" s="420"/>
      <c r="K30" s="420"/>
      <c r="L30" s="420"/>
      <c r="M30" s="1176"/>
      <c r="N30" s="1176"/>
      <c r="O30" s="1176"/>
      <c r="P30" s="1176"/>
    </row>
    <row r="31" spans="1:18" x14ac:dyDescent="0.2">
      <c r="A31" s="421"/>
      <c r="B31" s="421"/>
      <c r="C31" s="421"/>
      <c r="D31" s="1149" t="s">
        <v>181</v>
      </c>
      <c r="E31" s="1149"/>
      <c r="F31" s="1149"/>
      <c r="G31" s="423"/>
      <c r="H31" s="1177" t="s">
        <v>182</v>
      </c>
      <c r="I31" s="1177"/>
      <c r="J31" s="1177"/>
      <c r="K31" s="1177"/>
      <c r="L31" s="421"/>
      <c r="M31" s="1149" t="s">
        <v>183</v>
      </c>
      <c r="N31" s="1149"/>
      <c r="O31" s="1149"/>
      <c r="P31" s="1149"/>
    </row>
  </sheetData>
  <sheetProtection selectLockedCells="1" selectUnlockedCells="1"/>
  <mergeCells count="27">
    <mergeCell ref="A30:C30"/>
    <mergeCell ref="D30:F30"/>
    <mergeCell ref="M30:P30"/>
    <mergeCell ref="D31:F31"/>
    <mergeCell ref="H31:K31"/>
    <mergeCell ref="M31:P31"/>
    <mergeCell ref="A16:B16"/>
    <mergeCell ref="C16:O16"/>
    <mergeCell ref="A9:P9"/>
    <mergeCell ref="A10:P10"/>
    <mergeCell ref="A12:P12"/>
    <mergeCell ref="A13:P13"/>
    <mergeCell ref="A14:P14"/>
    <mergeCell ref="A15:P15"/>
    <mergeCell ref="A24:P24"/>
    <mergeCell ref="A25:B25"/>
    <mergeCell ref="C25:O25"/>
    <mergeCell ref="C17:O17"/>
    <mergeCell ref="A18:P18"/>
    <mergeCell ref="A19:B19"/>
    <mergeCell ref="C19:O19"/>
    <mergeCell ref="A20:P20"/>
    <mergeCell ref="A21:B21"/>
    <mergeCell ref="C21:O21"/>
    <mergeCell ref="A22:P22"/>
    <mergeCell ref="A23:B23"/>
    <mergeCell ref="C23:O23"/>
  </mergeCells>
  <pageMargins left="0.51181102362204722" right="0.51181102362204722" top="0.3543307086614173" bottom="0.3543307086614173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7:E40"/>
  <sheetViews>
    <sheetView zoomScale="88" zoomScaleNormal="88" workbookViewId="0">
      <selection activeCell="B15" sqref="B15:B16"/>
    </sheetView>
  </sheetViews>
  <sheetFormatPr defaultRowHeight="12.75" x14ac:dyDescent="0.2"/>
  <cols>
    <col min="1" max="1" width="13.5703125" style="425" customWidth="1"/>
    <col min="2" max="5" width="23.28515625" style="425" customWidth="1"/>
    <col min="6" max="16384" width="9.140625" style="425"/>
  </cols>
  <sheetData>
    <row r="7" spans="1:5" x14ac:dyDescent="0.2">
      <c r="B7" s="1179" t="s">
        <v>328</v>
      </c>
      <c r="C7" s="1179"/>
      <c r="D7" s="1179"/>
      <c r="E7" s="1179"/>
    </row>
    <row r="8" spans="1:5" ht="27" customHeight="1" x14ac:dyDescent="0.2">
      <c r="B8" s="1179" t="s">
        <v>2177</v>
      </c>
      <c r="C8" s="1179"/>
      <c r="D8" s="1179"/>
      <c r="E8" s="1179"/>
    </row>
    <row r="9" spans="1:5" x14ac:dyDescent="0.2">
      <c r="B9" s="1179">
        <f>Декларация!G9</f>
        <v>0</v>
      </c>
      <c r="C9" s="1179"/>
      <c r="D9" s="1179"/>
      <c r="E9" s="1179"/>
    </row>
    <row r="10" spans="1:5" x14ac:dyDescent="0.2">
      <c r="B10" s="1180">
        <f>Декларация!D5</f>
        <v>0</v>
      </c>
      <c r="C10" s="1180"/>
      <c r="D10" s="1180"/>
      <c r="E10" s="1180"/>
    </row>
    <row r="11" spans="1:5" x14ac:dyDescent="0.2">
      <c r="C11" s="1181"/>
      <c r="D11" s="1181"/>
      <c r="E11" s="1181"/>
    </row>
    <row r="12" spans="1:5" ht="37.15" customHeight="1" x14ac:dyDescent="0.2">
      <c r="A12" s="1178" t="s">
        <v>409</v>
      </c>
      <c r="B12" s="637" t="s">
        <v>410</v>
      </c>
      <c r="C12" s="634" t="s">
        <v>411</v>
      </c>
      <c r="D12" s="1178" t="s">
        <v>2182</v>
      </c>
      <c r="E12" s="629" t="s">
        <v>412</v>
      </c>
    </row>
    <row r="13" spans="1:5" ht="37.9" customHeight="1" x14ac:dyDescent="0.2">
      <c r="A13" s="1178"/>
      <c r="B13" s="633" t="s">
        <v>413</v>
      </c>
      <c r="C13" s="634" t="s">
        <v>2181</v>
      </c>
      <c r="D13" s="1178"/>
      <c r="E13" s="629" t="s">
        <v>2183</v>
      </c>
    </row>
    <row r="14" spans="1:5" x14ac:dyDescent="0.2">
      <c r="A14" s="633">
        <v>1</v>
      </c>
      <c r="B14" s="633">
        <v>2</v>
      </c>
      <c r="C14" s="633">
        <v>3</v>
      </c>
      <c r="D14" s="633">
        <v>4</v>
      </c>
      <c r="E14" s="628">
        <v>5</v>
      </c>
    </row>
    <row r="15" spans="1:5" x14ac:dyDescent="0.2">
      <c r="A15" s="635" t="s">
        <v>414</v>
      </c>
      <c r="B15" s="638"/>
      <c r="C15" s="639">
        <f t="shared" ref="C15:C26" si="0">B15*10%</f>
        <v>0</v>
      </c>
      <c r="D15" s="638">
        <f t="shared" ref="D15:D26" si="1">B15-C15</f>
        <v>0</v>
      </c>
      <c r="E15" s="640">
        <f>ROUND(D15*3.5%,0.5)</f>
        <v>0</v>
      </c>
    </row>
    <row r="16" spans="1:5" x14ac:dyDescent="0.2">
      <c r="A16" s="635" t="s">
        <v>415</v>
      </c>
      <c r="B16" s="638"/>
      <c r="C16" s="639">
        <f t="shared" si="0"/>
        <v>0</v>
      </c>
      <c r="D16" s="638">
        <f t="shared" si="1"/>
        <v>0</v>
      </c>
      <c r="E16" s="640">
        <f t="shared" ref="E16:E26" si="2">ROUND(D16*3.5%,0.5)</f>
        <v>0</v>
      </c>
    </row>
    <row r="17" spans="1:5" x14ac:dyDescent="0.2">
      <c r="A17" s="635" t="s">
        <v>416</v>
      </c>
      <c r="B17" s="638"/>
      <c r="C17" s="639">
        <f t="shared" si="0"/>
        <v>0</v>
      </c>
      <c r="D17" s="638">
        <f t="shared" si="1"/>
        <v>0</v>
      </c>
      <c r="E17" s="640">
        <f t="shared" si="2"/>
        <v>0</v>
      </c>
    </row>
    <row r="18" spans="1:5" x14ac:dyDescent="0.2">
      <c r="A18" s="635" t="s">
        <v>417</v>
      </c>
      <c r="B18" s="638"/>
      <c r="C18" s="639">
        <f t="shared" si="0"/>
        <v>0</v>
      </c>
      <c r="D18" s="638">
        <f t="shared" si="1"/>
        <v>0</v>
      </c>
      <c r="E18" s="640">
        <f t="shared" si="2"/>
        <v>0</v>
      </c>
    </row>
    <row r="19" spans="1:5" x14ac:dyDescent="0.2">
      <c r="A19" s="635" t="s">
        <v>418</v>
      </c>
      <c r="B19" s="638"/>
      <c r="C19" s="639">
        <f t="shared" si="0"/>
        <v>0</v>
      </c>
      <c r="D19" s="638">
        <f t="shared" si="1"/>
        <v>0</v>
      </c>
      <c r="E19" s="640">
        <f t="shared" si="2"/>
        <v>0</v>
      </c>
    </row>
    <row r="20" spans="1:5" x14ac:dyDescent="0.2">
      <c r="A20" s="635" t="s">
        <v>419</v>
      </c>
      <c r="B20" s="638"/>
      <c r="C20" s="639">
        <f t="shared" si="0"/>
        <v>0</v>
      </c>
      <c r="D20" s="638">
        <f t="shared" si="1"/>
        <v>0</v>
      </c>
      <c r="E20" s="640">
        <f t="shared" si="2"/>
        <v>0</v>
      </c>
    </row>
    <row r="21" spans="1:5" x14ac:dyDescent="0.2">
      <c r="A21" s="635" t="s">
        <v>420</v>
      </c>
      <c r="B21" s="638"/>
      <c r="C21" s="639">
        <f t="shared" si="0"/>
        <v>0</v>
      </c>
      <c r="D21" s="638">
        <f t="shared" si="1"/>
        <v>0</v>
      </c>
      <c r="E21" s="640">
        <f t="shared" si="2"/>
        <v>0</v>
      </c>
    </row>
    <row r="22" spans="1:5" x14ac:dyDescent="0.2">
      <c r="A22" s="635" t="s">
        <v>421</v>
      </c>
      <c r="B22" s="638"/>
      <c r="C22" s="639">
        <f t="shared" si="0"/>
        <v>0</v>
      </c>
      <c r="D22" s="638">
        <f t="shared" si="1"/>
        <v>0</v>
      </c>
      <c r="E22" s="640">
        <f t="shared" si="2"/>
        <v>0</v>
      </c>
    </row>
    <row r="23" spans="1:5" x14ac:dyDescent="0.2">
      <c r="A23" s="635" t="s">
        <v>422</v>
      </c>
      <c r="B23" s="638"/>
      <c r="C23" s="639">
        <f t="shared" si="0"/>
        <v>0</v>
      </c>
      <c r="D23" s="638">
        <f t="shared" si="1"/>
        <v>0</v>
      </c>
      <c r="E23" s="640">
        <f t="shared" si="2"/>
        <v>0</v>
      </c>
    </row>
    <row r="24" spans="1:5" x14ac:dyDescent="0.2">
      <c r="A24" s="635" t="s">
        <v>423</v>
      </c>
      <c r="B24" s="638"/>
      <c r="C24" s="639">
        <f t="shared" si="0"/>
        <v>0</v>
      </c>
      <c r="D24" s="638">
        <f t="shared" si="1"/>
        <v>0</v>
      </c>
      <c r="E24" s="640">
        <f t="shared" si="2"/>
        <v>0</v>
      </c>
    </row>
    <row r="25" spans="1:5" ht="17.25" customHeight="1" x14ac:dyDescent="0.2">
      <c r="A25" s="635" t="s">
        <v>424</v>
      </c>
      <c r="B25" s="638"/>
      <c r="C25" s="639">
        <f t="shared" si="0"/>
        <v>0</v>
      </c>
      <c r="D25" s="638">
        <f t="shared" si="1"/>
        <v>0</v>
      </c>
      <c r="E25" s="640">
        <f t="shared" si="2"/>
        <v>0</v>
      </c>
    </row>
    <row r="26" spans="1:5" ht="14.25" customHeight="1" x14ac:dyDescent="0.2">
      <c r="A26" s="635" t="s">
        <v>425</v>
      </c>
      <c r="B26" s="638"/>
      <c r="C26" s="639">
        <f t="shared" si="0"/>
        <v>0</v>
      </c>
      <c r="D26" s="638">
        <f t="shared" si="1"/>
        <v>0</v>
      </c>
      <c r="E26" s="640">
        <f t="shared" si="2"/>
        <v>0</v>
      </c>
    </row>
    <row r="27" spans="1:5" ht="20.25" customHeight="1" x14ac:dyDescent="0.2">
      <c r="A27" s="635" t="s">
        <v>426</v>
      </c>
      <c r="B27" s="638">
        <f>SUM(B15:B26)</f>
        <v>0</v>
      </c>
      <c r="C27" s="639">
        <f>SUM(C15:C26)</f>
        <v>0</v>
      </c>
      <c r="D27" s="638">
        <f>SUM(D15:D26)</f>
        <v>0</v>
      </c>
      <c r="E27" s="640">
        <f>SUM(E15:E26)</f>
        <v>0</v>
      </c>
    </row>
    <row r="30" spans="1:5" ht="12.75" customHeight="1" x14ac:dyDescent="0.2">
      <c r="A30" s="420" t="s">
        <v>180</v>
      </c>
      <c r="B30" s="623"/>
      <c r="C30" s="420"/>
      <c r="D30" s="426"/>
      <c r="E30" s="426"/>
    </row>
    <row r="31" spans="1:5" x14ac:dyDescent="0.2">
      <c r="A31" s="421"/>
      <c r="B31" s="422" t="s">
        <v>181</v>
      </c>
      <c r="C31" s="424" t="s">
        <v>182</v>
      </c>
      <c r="D31" s="1149" t="s">
        <v>183</v>
      </c>
      <c r="E31" s="1149"/>
    </row>
    <row r="34" spans="1:5" x14ac:dyDescent="0.2">
      <c r="A34" s="1184" t="s">
        <v>427</v>
      </c>
      <c r="B34" s="1184"/>
    </row>
    <row r="38" spans="1:5" ht="42.75" customHeight="1" x14ac:dyDescent="0.2">
      <c r="A38" s="1185" t="s">
        <v>1798</v>
      </c>
      <c r="B38" s="1182" t="s">
        <v>2178</v>
      </c>
      <c r="C38" s="1183"/>
      <c r="D38" s="1183"/>
      <c r="E38" s="1183"/>
    </row>
    <row r="39" spans="1:5" ht="41.45" customHeight="1" x14ac:dyDescent="0.2">
      <c r="A39" s="1185"/>
      <c r="B39" s="1182" t="s">
        <v>2179</v>
      </c>
      <c r="C39" s="1183"/>
      <c r="D39" s="1183"/>
      <c r="E39" s="1183"/>
    </row>
    <row r="40" spans="1:5" ht="38.25" customHeight="1" x14ac:dyDescent="0.2">
      <c r="A40" s="1185"/>
      <c r="B40" s="1182" t="s">
        <v>2180</v>
      </c>
      <c r="C40" s="1183"/>
      <c r="D40" s="1183"/>
      <c r="E40" s="1183"/>
    </row>
  </sheetData>
  <mergeCells count="13">
    <mergeCell ref="B40:E40"/>
    <mergeCell ref="B39:E39"/>
    <mergeCell ref="A34:B34"/>
    <mergeCell ref="B38:E38"/>
    <mergeCell ref="A38:A40"/>
    <mergeCell ref="A12:A13"/>
    <mergeCell ref="D12:D13"/>
    <mergeCell ref="D31:E31"/>
    <mergeCell ref="B7:E7"/>
    <mergeCell ref="B8:E8"/>
    <mergeCell ref="B9:E9"/>
    <mergeCell ref="B10:E10"/>
    <mergeCell ref="C11:E11"/>
  </mergeCells>
  <pageMargins left="0.51181102362204722" right="0.51181102362204722" top="0.3543307086614173" bottom="0.3543307086614173" header="0.31496062992125984" footer="0.31496062992125984"/>
  <pageSetup paperSize="9" scale="98" firstPageNumber="0" orientation="landscape" horizontalDpi="300" verticalDpi="300" r:id="rId1"/>
  <headerFooter alignWithMargins="0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7:N40"/>
  <sheetViews>
    <sheetView topLeftCell="A4" zoomScale="80" zoomScaleNormal="80" workbookViewId="0">
      <selection activeCell="A17" sqref="A17:B17"/>
    </sheetView>
  </sheetViews>
  <sheetFormatPr defaultRowHeight="12.75" x14ac:dyDescent="0.2"/>
  <cols>
    <col min="1" max="1" width="7.7109375" style="425" customWidth="1"/>
    <col min="2" max="2" width="16.7109375" style="425" customWidth="1"/>
    <col min="3" max="5" width="17.5703125" style="425" customWidth="1"/>
    <col min="6" max="6" width="12.42578125" style="425" customWidth="1"/>
    <col min="7" max="7" width="17.5703125" style="425" customWidth="1"/>
    <col min="8" max="8" width="18.140625" style="425" customWidth="1"/>
    <col min="9" max="9" width="16.85546875" style="425" customWidth="1"/>
    <col min="10" max="12" width="17.5703125" style="425" hidden="1" customWidth="1"/>
    <col min="13" max="14" width="18.140625" style="425" customWidth="1"/>
    <col min="15" max="16384" width="9.140625" style="425"/>
  </cols>
  <sheetData>
    <row r="7" spans="1:14" x14ac:dyDescent="0.2">
      <c r="C7" s="1179" t="s">
        <v>328</v>
      </c>
      <c r="D7" s="1179"/>
      <c r="E7" s="1179"/>
      <c r="F7" s="1179"/>
      <c r="G7" s="1179"/>
      <c r="H7" s="697"/>
      <c r="M7" s="697"/>
      <c r="N7" s="697"/>
    </row>
    <row r="8" spans="1:14" ht="27" customHeight="1" x14ac:dyDescent="0.2">
      <c r="C8" s="1179" t="s">
        <v>2184</v>
      </c>
      <c r="D8" s="1179"/>
      <c r="E8" s="1179"/>
      <c r="F8" s="1179"/>
      <c r="G8" s="1179"/>
      <c r="H8" s="697"/>
      <c r="M8" s="697"/>
      <c r="N8" s="697"/>
    </row>
    <row r="9" spans="1:14" x14ac:dyDescent="0.2">
      <c r="C9" s="1179">
        <f>Декларация!G9</f>
        <v>0</v>
      </c>
      <c r="D9" s="1179"/>
      <c r="E9" s="1179"/>
      <c r="F9" s="1179"/>
      <c r="G9" s="1179"/>
      <c r="H9" s="697"/>
      <c r="M9" s="697"/>
      <c r="N9" s="697"/>
    </row>
    <row r="10" spans="1:14" x14ac:dyDescent="0.2">
      <c r="C10" s="1180">
        <f>Декларация!D5</f>
        <v>0</v>
      </c>
      <c r="D10" s="1180"/>
      <c r="E10" s="1180"/>
      <c r="F10" s="1180"/>
      <c r="G10" s="1180"/>
      <c r="H10" s="698"/>
      <c r="M10" s="698"/>
      <c r="N10" s="698"/>
    </row>
    <row r="12" spans="1:14" ht="38.25" customHeight="1" x14ac:dyDescent="0.2">
      <c r="A12" s="1178" t="s">
        <v>2332</v>
      </c>
      <c r="B12" s="1203" t="s">
        <v>2189</v>
      </c>
      <c r="C12" s="637" t="s">
        <v>410</v>
      </c>
      <c r="D12" s="1178" t="s">
        <v>2193</v>
      </c>
      <c r="E12" s="1178" t="s">
        <v>2185</v>
      </c>
      <c r="F12" s="1178" t="s">
        <v>2188</v>
      </c>
      <c r="G12" s="634" t="s">
        <v>2186</v>
      </c>
      <c r="H12" s="1178" t="s">
        <v>2190</v>
      </c>
      <c r="I12" s="1198" t="s">
        <v>2217</v>
      </c>
      <c r="J12" s="1186" t="s">
        <v>2218</v>
      </c>
      <c r="K12" s="1187"/>
      <c r="L12" s="1188"/>
      <c r="M12" s="1198" t="s">
        <v>2191</v>
      </c>
      <c r="N12" s="1198" t="s">
        <v>2192</v>
      </c>
    </row>
    <row r="13" spans="1:14" ht="37.9" customHeight="1" x14ac:dyDescent="0.2">
      <c r="A13" s="1178"/>
      <c r="B13" s="1204"/>
      <c r="C13" s="633" t="s">
        <v>413</v>
      </c>
      <c r="D13" s="1178"/>
      <c r="E13" s="1178"/>
      <c r="F13" s="1178"/>
      <c r="G13" s="634" t="s">
        <v>2187</v>
      </c>
      <c r="H13" s="1178"/>
      <c r="I13" s="1199"/>
      <c r="J13" s="1186"/>
      <c r="K13" s="1187"/>
      <c r="L13" s="1188"/>
      <c r="M13" s="1199"/>
      <c r="N13" s="1199"/>
    </row>
    <row r="14" spans="1:14" x14ac:dyDescent="0.2">
      <c r="A14" s="633">
        <v>1</v>
      </c>
      <c r="B14" s="1205"/>
      <c r="C14" s="633">
        <v>2</v>
      </c>
      <c r="D14" s="633">
        <v>3</v>
      </c>
      <c r="E14" s="633">
        <v>4</v>
      </c>
      <c r="F14" s="633">
        <v>5</v>
      </c>
      <c r="G14" s="633">
        <v>6</v>
      </c>
      <c r="H14" s="633">
        <v>7</v>
      </c>
      <c r="I14" s="1200"/>
      <c r="J14" s="1189"/>
      <c r="K14" s="1190"/>
      <c r="L14" s="1191"/>
      <c r="M14" s="1200"/>
      <c r="N14" s="1200"/>
    </row>
    <row r="15" spans="1:14" x14ac:dyDescent="0.2">
      <c r="A15" s="641"/>
      <c r="B15" s="642"/>
      <c r="C15" s="642"/>
      <c r="D15" s="642"/>
      <c r="E15" s="642"/>
      <c r="F15" s="642"/>
      <c r="G15" s="642"/>
      <c r="H15" s="642"/>
      <c r="I15" s="642"/>
      <c r="J15" s="642"/>
      <c r="K15" s="642"/>
      <c r="L15" s="642"/>
      <c r="M15" s="642"/>
      <c r="N15" s="642"/>
    </row>
    <row r="16" spans="1:14" ht="20.25" customHeight="1" x14ac:dyDescent="0.2">
      <c r="A16" s="725" t="s">
        <v>426</v>
      </c>
      <c r="B16" s="726">
        <v>0</v>
      </c>
      <c r="C16" s="638">
        <f>SUM(C17:C28)</f>
        <v>0</v>
      </c>
      <c r="D16" s="638"/>
      <c r="E16" s="638">
        <f>SUM(E17:E28)</f>
        <v>0</v>
      </c>
      <c r="F16" s="723"/>
      <c r="G16" s="639">
        <f>SUM(G17:G28)</f>
        <v>0</v>
      </c>
      <c r="H16" s="639">
        <f>SUM(H17:H28)</f>
        <v>0</v>
      </c>
      <c r="I16" s="639">
        <f>B16+G16-H16</f>
        <v>0</v>
      </c>
      <c r="J16" s="648">
        <f>IF(B16&lt;0,H16-B16,H16)</f>
        <v>0</v>
      </c>
      <c r="K16" s="648">
        <f>IF(J16&gt;G16,G16,J16)</f>
        <v>0</v>
      </c>
      <c r="L16" s="648">
        <f>IF(AND(B16&gt;0,(B16+G16)&lt;=H16),B16,0)</f>
        <v>0</v>
      </c>
      <c r="M16" s="722">
        <f>K16+L16</f>
        <v>0</v>
      </c>
      <c r="N16" s="639">
        <f>IF(I16&lt;0,-I16,0)</f>
        <v>0</v>
      </c>
    </row>
    <row r="17" spans="1:14" x14ac:dyDescent="0.2">
      <c r="A17" s="1202" t="s">
        <v>414</v>
      </c>
      <c r="B17" s="1202"/>
      <c r="C17" s="724"/>
      <c r="D17" s="638"/>
      <c r="E17" s="638">
        <f>C17-D17</f>
        <v>0</v>
      </c>
      <c r="F17" s="638"/>
      <c r="G17" s="639">
        <f>ROUND(E17*F17/100,1)</f>
        <v>0</v>
      </c>
      <c r="H17" s="638"/>
      <c r="I17" s="1192"/>
      <c r="J17" s="1193"/>
      <c r="K17" s="1193"/>
      <c r="L17" s="1193"/>
      <c r="M17" s="1193"/>
      <c r="N17" s="1194"/>
    </row>
    <row r="18" spans="1:14" x14ac:dyDescent="0.2">
      <c r="A18" s="1202" t="s">
        <v>415</v>
      </c>
      <c r="B18" s="1202"/>
      <c r="C18" s="724"/>
      <c r="D18" s="638"/>
      <c r="E18" s="638">
        <f t="shared" ref="E18:E28" si="0">C18</f>
        <v>0</v>
      </c>
      <c r="F18" s="638"/>
      <c r="G18" s="639">
        <f t="shared" ref="G18:G28" si="1">E18*F18/100</f>
        <v>0</v>
      </c>
      <c r="H18" s="638"/>
      <c r="I18" s="1192"/>
      <c r="J18" s="1193"/>
      <c r="K18" s="1193"/>
      <c r="L18" s="1193"/>
      <c r="M18" s="1193"/>
      <c r="N18" s="1194"/>
    </row>
    <row r="19" spans="1:14" x14ac:dyDescent="0.2">
      <c r="A19" s="1202" t="s">
        <v>416</v>
      </c>
      <c r="B19" s="1202"/>
      <c r="C19" s="724"/>
      <c r="D19" s="638"/>
      <c r="E19" s="638">
        <f t="shared" si="0"/>
        <v>0</v>
      </c>
      <c r="F19" s="638"/>
      <c r="G19" s="639">
        <f t="shared" si="1"/>
        <v>0</v>
      </c>
      <c r="H19" s="638"/>
      <c r="I19" s="1192"/>
      <c r="J19" s="1193"/>
      <c r="K19" s="1193"/>
      <c r="L19" s="1193"/>
      <c r="M19" s="1193"/>
      <c r="N19" s="1194"/>
    </row>
    <row r="20" spans="1:14" x14ac:dyDescent="0.2">
      <c r="A20" s="1202" t="s">
        <v>417</v>
      </c>
      <c r="B20" s="1202"/>
      <c r="C20" s="724"/>
      <c r="D20" s="638"/>
      <c r="E20" s="638">
        <f t="shared" si="0"/>
        <v>0</v>
      </c>
      <c r="F20" s="638"/>
      <c r="G20" s="639">
        <f t="shared" si="1"/>
        <v>0</v>
      </c>
      <c r="H20" s="638"/>
      <c r="I20" s="1192"/>
      <c r="J20" s="1193"/>
      <c r="K20" s="1193"/>
      <c r="L20" s="1193"/>
      <c r="M20" s="1193"/>
      <c r="N20" s="1194"/>
    </row>
    <row r="21" spans="1:14" x14ac:dyDescent="0.2">
      <c r="A21" s="1202" t="s">
        <v>418</v>
      </c>
      <c r="B21" s="1202"/>
      <c r="C21" s="724"/>
      <c r="D21" s="638"/>
      <c r="E21" s="638">
        <f t="shared" si="0"/>
        <v>0</v>
      </c>
      <c r="F21" s="638"/>
      <c r="G21" s="639">
        <f t="shared" si="1"/>
        <v>0</v>
      </c>
      <c r="H21" s="638"/>
      <c r="I21" s="1192"/>
      <c r="J21" s="1193"/>
      <c r="K21" s="1193"/>
      <c r="L21" s="1193"/>
      <c r="M21" s="1193"/>
      <c r="N21" s="1194"/>
    </row>
    <row r="22" spans="1:14" x14ac:dyDescent="0.2">
      <c r="A22" s="1202" t="s">
        <v>419</v>
      </c>
      <c r="B22" s="1202"/>
      <c r="C22" s="724"/>
      <c r="D22" s="638"/>
      <c r="E22" s="638">
        <f t="shared" si="0"/>
        <v>0</v>
      </c>
      <c r="F22" s="638"/>
      <c r="G22" s="639">
        <f t="shared" si="1"/>
        <v>0</v>
      </c>
      <c r="H22" s="638"/>
      <c r="I22" s="1192"/>
      <c r="J22" s="1193"/>
      <c r="K22" s="1193"/>
      <c r="L22" s="1193"/>
      <c r="M22" s="1193"/>
      <c r="N22" s="1194"/>
    </row>
    <row r="23" spans="1:14" x14ac:dyDescent="0.2">
      <c r="A23" s="1202" t="s">
        <v>420</v>
      </c>
      <c r="B23" s="1202"/>
      <c r="C23" s="724"/>
      <c r="D23" s="638"/>
      <c r="E23" s="638">
        <f t="shared" si="0"/>
        <v>0</v>
      </c>
      <c r="F23" s="638"/>
      <c r="G23" s="639">
        <f t="shared" si="1"/>
        <v>0</v>
      </c>
      <c r="H23" s="638"/>
      <c r="I23" s="1192"/>
      <c r="J23" s="1193"/>
      <c r="K23" s="1193"/>
      <c r="L23" s="1193"/>
      <c r="M23" s="1193"/>
      <c r="N23" s="1194"/>
    </row>
    <row r="24" spans="1:14" x14ac:dyDescent="0.2">
      <c r="A24" s="1202" t="s">
        <v>421</v>
      </c>
      <c r="B24" s="1202"/>
      <c r="C24" s="724"/>
      <c r="D24" s="638"/>
      <c r="E24" s="638">
        <f t="shared" si="0"/>
        <v>0</v>
      </c>
      <c r="F24" s="638"/>
      <c r="G24" s="639">
        <f t="shared" si="1"/>
        <v>0</v>
      </c>
      <c r="H24" s="638"/>
      <c r="I24" s="1192"/>
      <c r="J24" s="1193"/>
      <c r="K24" s="1193"/>
      <c r="L24" s="1193"/>
      <c r="M24" s="1193"/>
      <c r="N24" s="1194"/>
    </row>
    <row r="25" spans="1:14" x14ac:dyDescent="0.2">
      <c r="A25" s="1202" t="s">
        <v>422</v>
      </c>
      <c r="B25" s="1202"/>
      <c r="C25" s="724"/>
      <c r="D25" s="638"/>
      <c r="E25" s="638">
        <f t="shared" si="0"/>
        <v>0</v>
      </c>
      <c r="F25" s="638"/>
      <c r="G25" s="639">
        <f t="shared" si="1"/>
        <v>0</v>
      </c>
      <c r="H25" s="638"/>
      <c r="I25" s="1192"/>
      <c r="J25" s="1193"/>
      <c r="K25" s="1193"/>
      <c r="L25" s="1193"/>
      <c r="M25" s="1193"/>
      <c r="N25" s="1194"/>
    </row>
    <row r="26" spans="1:14" x14ac:dyDescent="0.2">
      <c r="A26" s="1202" t="s">
        <v>423</v>
      </c>
      <c r="B26" s="1202"/>
      <c r="C26" s="724"/>
      <c r="D26" s="638"/>
      <c r="E26" s="638">
        <f t="shared" si="0"/>
        <v>0</v>
      </c>
      <c r="F26" s="638"/>
      <c r="G26" s="639">
        <f t="shared" si="1"/>
        <v>0</v>
      </c>
      <c r="H26" s="638"/>
      <c r="I26" s="1192"/>
      <c r="J26" s="1193"/>
      <c r="K26" s="1193"/>
      <c r="L26" s="1193"/>
      <c r="M26" s="1193"/>
      <c r="N26" s="1194"/>
    </row>
    <row r="27" spans="1:14" ht="17.25" customHeight="1" x14ac:dyDescent="0.2">
      <c r="A27" s="1202" t="s">
        <v>424</v>
      </c>
      <c r="B27" s="1202"/>
      <c r="C27" s="724"/>
      <c r="D27" s="638"/>
      <c r="E27" s="638">
        <f t="shared" si="0"/>
        <v>0</v>
      </c>
      <c r="F27" s="638"/>
      <c r="G27" s="639">
        <f t="shared" si="1"/>
        <v>0</v>
      </c>
      <c r="H27" s="638"/>
      <c r="I27" s="1192"/>
      <c r="J27" s="1193"/>
      <c r="K27" s="1193"/>
      <c r="L27" s="1193"/>
      <c r="M27" s="1193"/>
      <c r="N27" s="1194"/>
    </row>
    <row r="28" spans="1:14" ht="14.25" customHeight="1" x14ac:dyDescent="0.2">
      <c r="A28" s="1202" t="s">
        <v>425</v>
      </c>
      <c r="B28" s="1202"/>
      <c r="C28" s="724"/>
      <c r="D28" s="638"/>
      <c r="E28" s="638">
        <f t="shared" si="0"/>
        <v>0</v>
      </c>
      <c r="F28" s="638"/>
      <c r="G28" s="639">
        <f t="shared" si="1"/>
        <v>0</v>
      </c>
      <c r="H28" s="638"/>
      <c r="I28" s="1195"/>
      <c r="J28" s="1196"/>
      <c r="K28" s="1196"/>
      <c r="L28" s="1196"/>
      <c r="M28" s="1196"/>
      <c r="N28" s="1197"/>
    </row>
    <row r="32" spans="1:14" ht="12.75" customHeight="1" x14ac:dyDescent="0.2">
      <c r="A32" s="420" t="s">
        <v>180</v>
      </c>
      <c r="B32" s="420"/>
      <c r="C32" s="623"/>
      <c r="D32" s="419"/>
      <c r="E32" s="420"/>
      <c r="G32" s="426"/>
      <c r="H32" s="426"/>
      <c r="I32" s="426"/>
      <c r="J32" s="426"/>
      <c r="K32" s="426"/>
      <c r="L32" s="426"/>
      <c r="M32" s="426"/>
      <c r="N32" s="426"/>
    </row>
    <row r="33" spans="1:14" x14ac:dyDescent="0.2">
      <c r="A33" s="421"/>
      <c r="B33" s="421"/>
      <c r="C33" s="422" t="s">
        <v>181</v>
      </c>
      <c r="D33" s="423"/>
      <c r="E33" s="424" t="s">
        <v>182</v>
      </c>
      <c r="G33" s="422" t="s">
        <v>183</v>
      </c>
      <c r="H33" s="691"/>
      <c r="I33" s="422"/>
      <c r="J33" s="691"/>
      <c r="K33" s="691"/>
      <c r="L33" s="691"/>
      <c r="M33" s="691"/>
      <c r="N33" s="691"/>
    </row>
    <row r="36" spans="1:14" x14ac:dyDescent="0.2">
      <c r="A36" s="1184" t="s">
        <v>427</v>
      </c>
      <c r="B36" s="1184"/>
      <c r="C36" s="1184"/>
      <c r="D36" s="643"/>
    </row>
    <row r="40" spans="1:14" ht="42.75" customHeight="1" x14ac:dyDescent="0.2">
      <c r="A40" s="1201" t="s">
        <v>1798</v>
      </c>
      <c r="B40" s="1185"/>
      <c r="C40" s="1182" t="s">
        <v>2194</v>
      </c>
      <c r="D40" s="1182"/>
      <c r="E40" s="1183"/>
      <c r="F40" s="1183"/>
      <c r="G40" s="1183"/>
      <c r="H40" s="661"/>
      <c r="M40" s="661"/>
      <c r="N40" s="661"/>
    </row>
  </sheetData>
  <mergeCells count="30">
    <mergeCell ref="C7:G7"/>
    <mergeCell ref="C8:G8"/>
    <mergeCell ref="C9:G9"/>
    <mergeCell ref="C10:G10"/>
    <mergeCell ref="A12:A13"/>
    <mergeCell ref="E12:E13"/>
    <mergeCell ref="C40:G40"/>
    <mergeCell ref="F12:F13"/>
    <mergeCell ref="B12:B14"/>
    <mergeCell ref="I12:I14"/>
    <mergeCell ref="A25:B25"/>
    <mergeCell ref="A26:B26"/>
    <mergeCell ref="A27:B27"/>
    <mergeCell ref="A28:B28"/>
    <mergeCell ref="J12:L14"/>
    <mergeCell ref="I17:N28"/>
    <mergeCell ref="M12:M14"/>
    <mergeCell ref="N12:N14"/>
    <mergeCell ref="A40:B40"/>
    <mergeCell ref="A17:B17"/>
    <mergeCell ref="A18:B18"/>
    <mergeCell ref="A19:B19"/>
    <mergeCell ref="A20:B20"/>
    <mergeCell ref="A21:B21"/>
    <mergeCell ref="A22:B22"/>
    <mergeCell ref="A23:B23"/>
    <mergeCell ref="A24:B24"/>
    <mergeCell ref="H12:H13"/>
    <mergeCell ref="D12:D13"/>
    <mergeCell ref="A36:C36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37"/>
  <sheetViews>
    <sheetView zoomScale="88" zoomScaleNormal="88" workbookViewId="0">
      <selection activeCell="Q15" sqref="Q15"/>
    </sheetView>
  </sheetViews>
  <sheetFormatPr defaultRowHeight="12" x14ac:dyDescent="0.2"/>
  <cols>
    <col min="1" max="1" width="2.7109375" style="413" customWidth="1"/>
    <col min="2" max="2" width="2.42578125" style="413" customWidth="1"/>
    <col min="3" max="3" width="8.140625" style="413" customWidth="1"/>
    <col min="4" max="4" width="2.42578125" style="413" customWidth="1"/>
    <col min="5" max="5" width="5.5703125" style="413" customWidth="1"/>
    <col min="6" max="6" width="4.85546875" style="413" customWidth="1"/>
    <col min="7" max="7" width="3.28515625" style="413" customWidth="1"/>
    <col min="8" max="8" width="4.5703125" style="413" customWidth="1"/>
    <col min="9" max="9" width="17.28515625" style="418" customWidth="1"/>
    <col min="10" max="10" width="16.85546875" style="413" customWidth="1"/>
    <col min="11" max="11" width="14.7109375" style="418" customWidth="1"/>
    <col min="12" max="12" width="17" style="418" customWidth="1"/>
    <col min="13" max="13" width="16.140625" style="418" customWidth="1"/>
    <col min="14" max="14" width="19.85546875" style="418" customWidth="1"/>
    <col min="15" max="15" width="20" style="418" customWidth="1"/>
    <col min="16" max="16" width="19.140625" style="418" customWidth="1"/>
    <col min="17" max="17" width="17.7109375" style="450" customWidth="1"/>
    <col min="18" max="18" width="15.5703125" style="418" customWidth="1"/>
    <col min="19" max="19" width="13" style="418" customWidth="1"/>
    <col min="20" max="20" width="11.5703125" style="418" customWidth="1"/>
    <col min="21" max="21" width="9.28515625" style="418" customWidth="1"/>
    <col min="22" max="22" width="10.42578125" style="418" customWidth="1"/>
    <col min="23" max="23" width="9.28515625" style="418" customWidth="1"/>
    <col min="24" max="16384" width="9.140625" style="413"/>
  </cols>
  <sheetData>
    <row r="1" spans="1:24" ht="8.25" customHeight="1" x14ac:dyDescent="0.2">
      <c r="A1" s="1210"/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  <c r="V1" s="1210"/>
      <c r="W1" s="1210"/>
    </row>
    <row r="2" spans="1:24" ht="15.75" customHeight="1" x14ac:dyDescent="0.2">
      <c r="A2" s="1170" t="s">
        <v>328</v>
      </c>
      <c r="B2" s="1170"/>
      <c r="C2" s="1170"/>
      <c r="D2" s="1170"/>
      <c r="E2" s="1170"/>
      <c r="F2" s="1170"/>
      <c r="G2" s="1170"/>
      <c r="H2" s="1170"/>
      <c r="I2" s="1170"/>
      <c r="J2" s="1170"/>
      <c r="K2" s="1170"/>
      <c r="L2" s="1170"/>
      <c r="M2" s="1170"/>
      <c r="N2" s="1170"/>
      <c r="O2" s="1170"/>
      <c r="P2" s="1170"/>
      <c r="Q2" s="1170"/>
      <c r="R2" s="1170"/>
      <c r="S2" s="1170"/>
      <c r="T2" s="1170"/>
      <c r="U2" s="1170"/>
      <c r="V2" s="1170"/>
      <c r="W2" s="1170"/>
    </row>
    <row r="3" spans="1:24" ht="17.25" customHeight="1" x14ac:dyDescent="0.2">
      <c r="A3" s="427"/>
      <c r="B3" s="427"/>
      <c r="C3" s="427"/>
      <c r="D3" s="427"/>
      <c r="E3" s="427"/>
      <c r="F3" s="427"/>
      <c r="G3" s="427"/>
      <c r="H3" s="427"/>
      <c r="I3" s="1170" t="s">
        <v>2195</v>
      </c>
      <c r="J3" s="1170"/>
      <c r="K3" s="1170"/>
      <c r="L3" s="1170"/>
      <c r="M3" s="1170"/>
      <c r="N3" s="1170"/>
      <c r="O3" s="1170"/>
      <c r="P3" s="1170"/>
      <c r="Q3" s="1170"/>
      <c r="R3" s="1170"/>
      <c r="S3" s="1170"/>
      <c r="T3" s="427"/>
      <c r="U3" s="427"/>
      <c r="V3" s="427"/>
      <c r="W3" s="427"/>
    </row>
    <row r="4" spans="1:24" ht="12.75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</row>
    <row r="5" spans="1:24" ht="12.75" customHeight="1" x14ac:dyDescent="0.2">
      <c r="A5" s="1170">
        <f>Декларация!G9</f>
        <v>0</v>
      </c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</row>
    <row r="6" spans="1:24" ht="12.75" customHeight="1" x14ac:dyDescent="0.2">
      <c r="A6" s="1172">
        <f>Декларация!D5</f>
        <v>0</v>
      </c>
      <c r="B6" s="1172"/>
      <c r="C6" s="1172"/>
      <c r="D6" s="1172"/>
      <c r="E6" s="1172"/>
      <c r="F6" s="1172"/>
      <c r="G6" s="1172"/>
      <c r="H6" s="1172"/>
      <c r="I6" s="1172"/>
      <c r="J6" s="1172"/>
      <c r="K6" s="1172"/>
      <c r="L6" s="1172"/>
      <c r="M6" s="1172"/>
      <c r="N6" s="1172"/>
      <c r="O6" s="1172"/>
      <c r="P6" s="1172"/>
      <c r="Q6" s="1172"/>
      <c r="R6" s="1172"/>
      <c r="S6" s="1172"/>
      <c r="T6" s="1172"/>
      <c r="U6" s="1172"/>
      <c r="V6" s="1172"/>
      <c r="W6" s="1172"/>
    </row>
    <row r="7" spans="1:24" ht="12.75" customHeight="1" x14ac:dyDescent="0.2">
      <c r="A7" s="1170">
        <f>Декларация!G7</f>
        <v>0</v>
      </c>
      <c r="B7" s="1170"/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1170"/>
    </row>
    <row r="8" spans="1:24" ht="12.75" customHeight="1" x14ac:dyDescent="0.2">
      <c r="A8" s="1214"/>
      <c r="B8" s="1214"/>
      <c r="C8" s="1214"/>
      <c r="D8" s="1214"/>
      <c r="E8" s="1214"/>
      <c r="F8" s="1214"/>
      <c r="G8" s="1214"/>
      <c r="H8" s="1214"/>
      <c r="I8" s="1214"/>
      <c r="J8" s="428" t="s">
        <v>330</v>
      </c>
      <c r="K8" s="429" t="s">
        <v>428</v>
      </c>
      <c r="L8" s="429" t="s">
        <v>429</v>
      </c>
      <c r="M8" s="429" t="s">
        <v>430</v>
      </c>
      <c r="N8" s="429" t="s">
        <v>431</v>
      </c>
      <c r="O8" s="429" t="s">
        <v>432</v>
      </c>
      <c r="P8" s="429" t="s">
        <v>433</v>
      </c>
      <c r="Q8" s="429" t="s">
        <v>434</v>
      </c>
      <c r="R8" s="429" t="s">
        <v>435</v>
      </c>
      <c r="S8" s="429" t="s">
        <v>436</v>
      </c>
      <c r="T8" s="429" t="s">
        <v>437</v>
      </c>
      <c r="U8" s="429" t="s">
        <v>438</v>
      </c>
      <c r="V8" s="429" t="s">
        <v>439</v>
      </c>
      <c r="W8" s="413"/>
    </row>
    <row r="9" spans="1:24" s="418" customFormat="1" ht="12.75" customHeight="1" x14ac:dyDescent="0.2">
      <c r="A9" s="429"/>
      <c r="B9" s="1215" t="s">
        <v>440</v>
      </c>
      <c r="C9" s="1215"/>
      <c r="D9" s="1215"/>
      <c r="E9" s="1215"/>
      <c r="F9" s="1215"/>
      <c r="G9" s="1215"/>
      <c r="H9" s="1215"/>
      <c r="I9" s="1215"/>
      <c r="J9" s="429">
        <f>(K9+L9+M9+N9+O9+P9+Q9+R9+S9+T9+U9+V9)/12</f>
        <v>0</v>
      </c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</row>
    <row r="10" spans="1:24" s="418" customFormat="1" ht="12.75" customHeight="1" x14ac:dyDescent="0.2">
      <c r="A10" s="429"/>
      <c r="B10" s="1215" t="s">
        <v>441</v>
      </c>
      <c r="C10" s="1215"/>
      <c r="D10" s="1215"/>
      <c r="E10" s="1215"/>
      <c r="F10" s="1215"/>
      <c r="G10" s="1215"/>
      <c r="H10" s="1215"/>
      <c r="I10" s="1215"/>
      <c r="J10" s="429">
        <f>(K10+L10+M10+N10+O10+P10+Q10+R10+S10+T10+U10+V10)/12</f>
        <v>0</v>
      </c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</row>
    <row r="11" spans="1:24" ht="12.75" customHeight="1" x14ac:dyDescent="0.2">
      <c r="A11" s="428"/>
      <c r="B11" s="1216" t="s">
        <v>442</v>
      </c>
      <c r="C11" s="1216"/>
      <c r="D11" s="1216"/>
      <c r="E11" s="1216"/>
      <c r="F11" s="1216"/>
      <c r="G11" s="1216"/>
      <c r="H11" s="1216"/>
      <c r="I11" s="1216"/>
      <c r="J11" s="430">
        <v>4</v>
      </c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</row>
    <row r="12" spans="1:24" ht="12.75" hidden="1" customHeight="1" x14ac:dyDescent="0.2">
      <c r="A12" s="431"/>
      <c r="B12" s="432"/>
      <c r="C12" s="432"/>
      <c r="D12" s="432"/>
      <c r="E12" s="432"/>
      <c r="F12" s="432"/>
      <c r="G12" s="432"/>
      <c r="H12" s="432"/>
      <c r="I12" s="432"/>
      <c r="J12" s="433"/>
      <c r="K12" s="434"/>
      <c r="L12" s="434"/>
      <c r="M12" s="434"/>
      <c r="N12" s="434"/>
      <c r="O12" s="434"/>
      <c r="P12" s="434"/>
      <c r="Q12" s="414"/>
      <c r="R12" s="1171">
        <f>Q15</f>
        <v>0</v>
      </c>
      <c r="S12" s="1171"/>
      <c r="T12" s="1171"/>
      <c r="U12" s="1171"/>
      <c r="V12" s="1171"/>
      <c r="W12" s="1171"/>
      <c r="X12" s="1171"/>
    </row>
    <row r="13" spans="1:24" s="415" customFormat="1" ht="127.9" customHeight="1" x14ac:dyDescent="0.2">
      <c r="A13" s="1169" t="s">
        <v>233</v>
      </c>
      <c r="B13" s="1169"/>
      <c r="C13" s="1169" t="s">
        <v>344</v>
      </c>
      <c r="D13" s="1169"/>
      <c r="E13" s="1169"/>
      <c r="F13" s="1169"/>
      <c r="G13" s="1169"/>
      <c r="H13" s="1169"/>
      <c r="I13" s="435" t="s">
        <v>443</v>
      </c>
      <c r="J13" s="436" t="s">
        <v>444</v>
      </c>
      <c r="K13" s="437" t="s">
        <v>445</v>
      </c>
      <c r="L13" s="437" t="s">
        <v>2037</v>
      </c>
      <c r="M13" s="437" t="s">
        <v>446</v>
      </c>
      <c r="N13" s="437" t="s">
        <v>447</v>
      </c>
      <c r="O13" s="437" t="s">
        <v>448</v>
      </c>
      <c r="P13" s="438" t="s">
        <v>449</v>
      </c>
      <c r="Q13" s="439" t="s">
        <v>1816</v>
      </c>
      <c r="R13" s="440"/>
      <c r="S13" s="440"/>
      <c r="T13" s="1207"/>
      <c r="U13" s="1207"/>
      <c r="V13" s="440"/>
      <c r="W13" s="440"/>
    </row>
    <row r="14" spans="1:24" s="415" customFormat="1" ht="18" customHeight="1" x14ac:dyDescent="0.2">
      <c r="A14" s="1217"/>
      <c r="B14" s="1217"/>
      <c r="C14" s="1217"/>
      <c r="D14" s="1217"/>
      <c r="E14" s="1217"/>
      <c r="F14" s="1217"/>
      <c r="G14" s="1217"/>
      <c r="H14" s="1217"/>
      <c r="I14" s="1217"/>
      <c r="J14" s="1218"/>
      <c r="K14" s="443" t="s">
        <v>13</v>
      </c>
      <c r="L14" s="443" t="s">
        <v>13</v>
      </c>
      <c r="M14" s="443" t="s">
        <v>450</v>
      </c>
      <c r="N14" s="443" t="s">
        <v>15</v>
      </c>
      <c r="O14" s="443" t="s">
        <v>451</v>
      </c>
      <c r="P14" s="443" t="s">
        <v>452</v>
      </c>
      <c r="Q14" s="444"/>
      <c r="R14" s="440"/>
      <c r="S14" s="440"/>
      <c r="T14" s="441"/>
      <c r="U14" s="441"/>
      <c r="V14" s="440"/>
      <c r="W14" s="440"/>
    </row>
    <row r="15" spans="1:24" s="416" customFormat="1" ht="22.9" customHeight="1" x14ac:dyDescent="0.2">
      <c r="A15" s="1208"/>
      <c r="B15" s="1208"/>
      <c r="C15" s="1209" t="s">
        <v>330</v>
      </c>
      <c r="D15" s="1209"/>
      <c r="E15" s="1209"/>
      <c r="F15" s="1209"/>
      <c r="G15" s="1209"/>
      <c r="H15" s="1209"/>
      <c r="I15" s="1209"/>
      <c r="J15" s="1209"/>
      <c r="K15" s="445">
        <f t="shared" ref="K15:P15" si="0">SUM(K17:K26)</f>
        <v>0</v>
      </c>
      <c r="L15" s="445">
        <f t="shared" si="0"/>
        <v>0</v>
      </c>
      <c r="M15" s="445">
        <f t="shared" si="0"/>
        <v>0</v>
      </c>
      <c r="N15" s="445">
        <f t="shared" si="0"/>
        <v>0</v>
      </c>
      <c r="O15" s="445">
        <f t="shared" si="0"/>
        <v>0</v>
      </c>
      <c r="P15" s="445">
        <f t="shared" si="0"/>
        <v>0</v>
      </c>
      <c r="Q15" s="446">
        <f>IF(J9=0,K15+P15+L15,K15+P15+L15+(J9/J10*J11)*(M15+N15+O15))</f>
        <v>0</v>
      </c>
      <c r="R15" s="440"/>
      <c r="S15" s="440"/>
      <c r="T15" s="1207"/>
      <c r="U15" s="1207"/>
      <c r="V15" s="440"/>
      <c r="W15" s="440"/>
    </row>
    <row r="16" spans="1:24" ht="12" customHeight="1" x14ac:dyDescent="0.2">
      <c r="A16" s="1210"/>
      <c r="B16" s="1210"/>
      <c r="C16" s="1211" t="s">
        <v>331</v>
      </c>
      <c r="D16" s="1211"/>
      <c r="E16" s="1211"/>
      <c r="F16" s="1211"/>
      <c r="G16" s="1211"/>
      <c r="H16" s="1211"/>
      <c r="I16" s="1211"/>
      <c r="J16" s="1211"/>
      <c r="K16" s="1211"/>
      <c r="L16" s="1211"/>
      <c r="M16" s="1211"/>
      <c r="N16" s="1211"/>
      <c r="O16" s="1211"/>
      <c r="P16" s="1211"/>
      <c r="Q16" s="1211"/>
      <c r="R16" s="1211"/>
      <c r="S16" s="1211"/>
      <c r="T16" s="1211"/>
      <c r="U16" s="1211"/>
      <c r="V16" s="1211"/>
      <c r="W16" s="1211"/>
    </row>
    <row r="17" spans="1:23" x14ac:dyDescent="0.2">
      <c r="A17" s="1164">
        <v>1</v>
      </c>
      <c r="B17" s="1164"/>
      <c r="C17" s="1206"/>
      <c r="D17" s="1206"/>
      <c r="E17" s="1206"/>
      <c r="F17" s="1206"/>
      <c r="G17" s="1206"/>
      <c r="H17" s="1206"/>
      <c r="I17" s="451"/>
      <c r="J17" s="447"/>
      <c r="K17" s="447"/>
      <c r="L17" s="447"/>
      <c r="M17" s="447"/>
      <c r="N17" s="447"/>
      <c r="O17" s="447"/>
      <c r="P17" s="448"/>
      <c r="Q17" s="449">
        <f t="shared" ref="Q17:Q26" si="1">SUM(K17:P17)</f>
        <v>0</v>
      </c>
      <c r="R17" s="440"/>
      <c r="S17" s="440"/>
      <c r="T17" s="1207"/>
      <c r="U17" s="1207"/>
      <c r="V17" s="440"/>
      <c r="W17" s="440"/>
    </row>
    <row r="18" spans="1:23" x14ac:dyDescent="0.2">
      <c r="A18" s="1164">
        <v>2</v>
      </c>
      <c r="B18" s="1164"/>
      <c r="C18" s="1206"/>
      <c r="D18" s="1206"/>
      <c r="E18" s="1206"/>
      <c r="F18" s="1206"/>
      <c r="G18" s="1206"/>
      <c r="H18" s="1206"/>
      <c r="I18" s="451"/>
      <c r="J18" s="447"/>
      <c r="K18" s="447"/>
      <c r="L18" s="447"/>
      <c r="M18" s="447"/>
      <c r="N18" s="447"/>
      <c r="O18" s="447"/>
      <c r="P18" s="447"/>
      <c r="Q18" s="449">
        <f t="shared" si="1"/>
        <v>0</v>
      </c>
      <c r="R18" s="440"/>
      <c r="S18" s="440"/>
      <c r="T18" s="1207"/>
      <c r="U18" s="1207"/>
      <c r="V18" s="440"/>
      <c r="W18" s="440"/>
    </row>
    <row r="19" spans="1:23" x14ac:dyDescent="0.2">
      <c r="A19" s="1164">
        <v>3</v>
      </c>
      <c r="B19" s="1164"/>
      <c r="C19" s="1206"/>
      <c r="D19" s="1206"/>
      <c r="E19" s="1206"/>
      <c r="F19" s="1206"/>
      <c r="G19" s="1206"/>
      <c r="H19" s="1206"/>
      <c r="I19" s="451"/>
      <c r="J19" s="447"/>
      <c r="K19" s="447"/>
      <c r="L19" s="447"/>
      <c r="M19" s="447"/>
      <c r="N19" s="447"/>
      <c r="O19" s="447"/>
      <c r="P19" s="447"/>
      <c r="Q19" s="449">
        <f t="shared" si="1"/>
        <v>0</v>
      </c>
      <c r="R19" s="440"/>
      <c r="S19" s="440"/>
      <c r="T19" s="1207"/>
      <c r="U19" s="1207"/>
      <c r="V19" s="440"/>
      <c r="W19" s="440"/>
    </row>
    <row r="20" spans="1:23" x14ac:dyDescent="0.2">
      <c r="A20" s="1164">
        <v>4</v>
      </c>
      <c r="B20" s="1164"/>
      <c r="C20" s="1206"/>
      <c r="D20" s="1206"/>
      <c r="E20" s="1206"/>
      <c r="F20" s="1206"/>
      <c r="G20" s="1206"/>
      <c r="H20" s="1206"/>
      <c r="I20" s="451"/>
      <c r="J20" s="447"/>
      <c r="K20" s="447"/>
      <c r="L20" s="447"/>
      <c r="M20" s="447"/>
      <c r="N20" s="447"/>
      <c r="O20" s="447"/>
      <c r="P20" s="447"/>
      <c r="Q20" s="449">
        <f t="shared" si="1"/>
        <v>0</v>
      </c>
      <c r="R20" s="440"/>
      <c r="S20" s="440"/>
      <c r="T20" s="1207"/>
      <c r="U20" s="1207"/>
      <c r="V20" s="440"/>
      <c r="W20" s="440"/>
    </row>
    <row r="21" spans="1:23" x14ac:dyDescent="0.2">
      <c r="A21" s="1164">
        <v>5</v>
      </c>
      <c r="B21" s="1164"/>
      <c r="C21" s="1206"/>
      <c r="D21" s="1206"/>
      <c r="E21" s="1206"/>
      <c r="F21" s="1206"/>
      <c r="G21" s="1206"/>
      <c r="H21" s="1206"/>
      <c r="I21" s="451"/>
      <c r="J21" s="447"/>
      <c r="K21" s="447"/>
      <c r="L21" s="447"/>
      <c r="M21" s="447"/>
      <c r="N21" s="447"/>
      <c r="O21" s="447"/>
      <c r="P21" s="447"/>
      <c r="Q21" s="449">
        <f t="shared" si="1"/>
        <v>0</v>
      </c>
      <c r="R21" s="440"/>
      <c r="S21" s="440"/>
      <c r="T21" s="1207"/>
      <c r="U21" s="1207"/>
      <c r="V21" s="440"/>
      <c r="W21" s="440"/>
    </row>
    <row r="22" spans="1:23" x14ac:dyDescent="0.2">
      <c r="A22" s="1164">
        <v>6</v>
      </c>
      <c r="B22" s="1164"/>
      <c r="C22" s="1206"/>
      <c r="D22" s="1206"/>
      <c r="E22" s="1206"/>
      <c r="F22" s="1206"/>
      <c r="G22" s="1206"/>
      <c r="H22" s="1206"/>
      <c r="I22" s="451"/>
      <c r="J22" s="447"/>
      <c r="K22" s="447"/>
      <c r="L22" s="447"/>
      <c r="M22" s="447"/>
      <c r="N22" s="447"/>
      <c r="O22" s="447"/>
      <c r="P22" s="447"/>
      <c r="Q22" s="449">
        <f t="shared" si="1"/>
        <v>0</v>
      </c>
      <c r="R22" s="440"/>
      <c r="S22" s="440"/>
      <c r="T22" s="1207"/>
      <c r="U22" s="1207"/>
      <c r="V22" s="440"/>
      <c r="W22" s="440"/>
    </row>
    <row r="23" spans="1:23" x14ac:dyDescent="0.2">
      <c r="A23" s="1164">
        <v>7</v>
      </c>
      <c r="B23" s="1164"/>
      <c r="C23" s="1206"/>
      <c r="D23" s="1206"/>
      <c r="E23" s="1206"/>
      <c r="F23" s="1206"/>
      <c r="G23" s="1206"/>
      <c r="H23" s="1206"/>
      <c r="I23" s="451"/>
      <c r="J23" s="447"/>
      <c r="K23" s="447"/>
      <c r="L23" s="447"/>
      <c r="M23" s="447"/>
      <c r="N23" s="447"/>
      <c r="O23" s="447"/>
      <c r="P23" s="447"/>
      <c r="Q23" s="449">
        <f t="shared" si="1"/>
        <v>0</v>
      </c>
      <c r="R23" s="440"/>
      <c r="S23" s="440"/>
      <c r="T23" s="1207"/>
      <c r="U23" s="1207"/>
      <c r="V23" s="440"/>
      <c r="W23" s="440"/>
    </row>
    <row r="24" spans="1:23" x14ac:dyDescent="0.2">
      <c r="A24" s="1164">
        <v>8</v>
      </c>
      <c r="B24" s="1164"/>
      <c r="C24" s="1206"/>
      <c r="D24" s="1206"/>
      <c r="E24" s="1206"/>
      <c r="F24" s="1206"/>
      <c r="G24" s="1206"/>
      <c r="H24" s="1206"/>
      <c r="I24" s="451"/>
      <c r="J24" s="447"/>
      <c r="K24" s="447"/>
      <c r="L24" s="447"/>
      <c r="M24" s="447"/>
      <c r="N24" s="447"/>
      <c r="O24" s="447"/>
      <c r="P24" s="447"/>
      <c r="Q24" s="449">
        <f t="shared" si="1"/>
        <v>0</v>
      </c>
      <c r="R24" s="440"/>
      <c r="S24" s="440"/>
      <c r="T24" s="1207"/>
      <c r="U24" s="1207"/>
      <c r="V24" s="440"/>
      <c r="W24" s="440"/>
    </row>
    <row r="25" spans="1:23" x14ac:dyDescent="0.2">
      <c r="A25" s="1164">
        <v>9</v>
      </c>
      <c r="B25" s="1164"/>
      <c r="C25" s="1206"/>
      <c r="D25" s="1206"/>
      <c r="E25" s="1206"/>
      <c r="F25" s="1206"/>
      <c r="G25" s="1206"/>
      <c r="H25" s="1206"/>
      <c r="I25" s="451"/>
      <c r="J25" s="447"/>
      <c r="K25" s="447"/>
      <c r="L25" s="447"/>
      <c r="M25" s="447"/>
      <c r="N25" s="447"/>
      <c r="O25" s="447"/>
      <c r="P25" s="447"/>
      <c r="Q25" s="449">
        <f t="shared" si="1"/>
        <v>0</v>
      </c>
      <c r="R25" s="440"/>
      <c r="S25" s="440"/>
      <c r="T25" s="1207"/>
      <c r="U25" s="1207"/>
      <c r="V25" s="440"/>
      <c r="W25" s="440"/>
    </row>
    <row r="26" spans="1:23" x14ac:dyDescent="0.2">
      <c r="A26" s="1164">
        <v>10</v>
      </c>
      <c r="B26" s="1164"/>
      <c r="C26" s="1206"/>
      <c r="D26" s="1206"/>
      <c r="E26" s="1206"/>
      <c r="F26" s="1206"/>
      <c r="G26" s="1206"/>
      <c r="H26" s="1206"/>
      <c r="I26" s="451"/>
      <c r="J26" s="447"/>
      <c r="K26" s="447"/>
      <c r="L26" s="447"/>
      <c r="M26" s="447"/>
      <c r="N26" s="447"/>
      <c r="O26" s="447"/>
      <c r="P26" s="447"/>
      <c r="Q26" s="449">
        <f t="shared" si="1"/>
        <v>0</v>
      </c>
      <c r="R26" s="440"/>
      <c r="S26" s="440"/>
      <c r="T26" s="1207"/>
      <c r="U26" s="1207"/>
      <c r="V26" s="440"/>
      <c r="W26" s="440"/>
    </row>
    <row r="28" spans="1:23" ht="12" customHeight="1" x14ac:dyDescent="0.2"/>
    <row r="29" spans="1:23" ht="12" customHeight="1" x14ac:dyDescent="0.2">
      <c r="A29" s="1175" t="s">
        <v>180</v>
      </c>
      <c r="B29" s="1175"/>
      <c r="C29" s="1175"/>
      <c r="D29" s="1176"/>
      <c r="E29" s="1176"/>
      <c r="F29" s="1176"/>
      <c r="G29" s="1176"/>
      <c r="H29" s="1176"/>
      <c r="I29" s="420"/>
      <c r="J29" s="420"/>
      <c r="K29" s="420"/>
      <c r="L29" s="420"/>
      <c r="M29" s="1176"/>
      <c r="N29" s="1176"/>
      <c r="O29" s="1176"/>
      <c r="P29" s="1176"/>
      <c r="Q29" s="1176"/>
      <c r="R29" s="420"/>
      <c r="S29" s="362"/>
    </row>
    <row r="30" spans="1:23" ht="12" customHeight="1" x14ac:dyDescent="0.2">
      <c r="A30" s="421"/>
      <c r="B30" s="421"/>
      <c r="C30" s="421"/>
      <c r="D30" s="1149" t="s">
        <v>181</v>
      </c>
      <c r="E30" s="1149"/>
      <c r="F30" s="1149"/>
      <c r="G30" s="1149"/>
      <c r="H30" s="1149"/>
      <c r="I30" s="421"/>
      <c r="J30" s="1177" t="s">
        <v>182</v>
      </c>
      <c r="K30" s="1177"/>
      <c r="L30" s="421"/>
      <c r="M30" s="1149" t="s">
        <v>183</v>
      </c>
      <c r="N30" s="1149"/>
      <c r="O30" s="1149"/>
      <c r="P30" s="1149"/>
      <c r="Q30" s="1149"/>
      <c r="R30" s="1221"/>
      <c r="S30" s="362"/>
    </row>
    <row r="34" spans="1:15" ht="35.450000000000003" customHeight="1" x14ac:dyDescent="0.2">
      <c r="A34" s="1212" t="s">
        <v>1979</v>
      </c>
      <c r="B34" s="1212"/>
      <c r="C34" s="1212"/>
      <c r="D34" s="1212"/>
      <c r="E34" s="1212"/>
      <c r="F34" s="1212"/>
      <c r="G34" s="1212"/>
      <c r="H34" s="1212"/>
      <c r="I34" s="1213"/>
      <c r="J34" s="1219" t="s">
        <v>1980</v>
      </c>
      <c r="K34" s="1219"/>
      <c r="L34" s="1219"/>
      <c r="M34" s="1219"/>
      <c r="N34" s="1219"/>
      <c r="O34" s="1219"/>
    </row>
    <row r="35" spans="1:15" ht="68.45" customHeight="1" x14ac:dyDescent="0.2">
      <c r="A35" s="1212"/>
      <c r="B35" s="1212"/>
      <c r="C35" s="1212"/>
      <c r="D35" s="1212"/>
      <c r="E35" s="1212"/>
      <c r="F35" s="1212"/>
      <c r="G35" s="1212"/>
      <c r="H35" s="1212"/>
      <c r="I35" s="1213"/>
      <c r="J35" s="1219" t="s">
        <v>1981</v>
      </c>
      <c r="K35" s="1219"/>
      <c r="L35" s="1219"/>
      <c r="M35" s="1219"/>
      <c r="N35" s="1219"/>
      <c r="O35" s="1219"/>
    </row>
    <row r="36" spans="1:15" ht="37.9" customHeight="1" x14ac:dyDescent="0.2">
      <c r="A36" s="1212"/>
      <c r="B36" s="1212"/>
      <c r="C36" s="1212"/>
      <c r="D36" s="1212"/>
      <c r="E36" s="1212"/>
      <c r="F36" s="1212"/>
      <c r="G36" s="1212"/>
      <c r="H36" s="1212"/>
      <c r="I36" s="1213"/>
      <c r="J36" s="1220" t="s">
        <v>1982</v>
      </c>
      <c r="K36" s="1220"/>
      <c r="L36" s="1220"/>
      <c r="M36" s="1220"/>
      <c r="N36" s="1220"/>
      <c r="O36" s="1220"/>
    </row>
    <row r="37" spans="1:15" ht="36.6" customHeight="1" x14ac:dyDescent="0.2">
      <c r="A37" s="1212"/>
      <c r="B37" s="1212"/>
      <c r="C37" s="1212"/>
      <c r="D37" s="1212"/>
      <c r="E37" s="1212"/>
      <c r="F37" s="1212"/>
      <c r="G37" s="1212"/>
      <c r="H37" s="1212"/>
      <c r="I37" s="1213"/>
      <c r="J37" s="1220" t="s">
        <v>1983</v>
      </c>
      <c r="K37" s="1220"/>
      <c r="L37" s="1220"/>
      <c r="M37" s="1220"/>
      <c r="N37" s="1220"/>
      <c r="O37" s="1220"/>
    </row>
  </sheetData>
  <sheetProtection selectLockedCells="1" selectUnlockedCells="1"/>
  <mergeCells count="61">
    <mergeCell ref="J34:O34"/>
    <mergeCell ref="J35:O35"/>
    <mergeCell ref="J36:O36"/>
    <mergeCell ref="J37:O37"/>
    <mergeCell ref="M30:R30"/>
    <mergeCell ref="A34:I37"/>
    <mergeCell ref="A1:W1"/>
    <mergeCell ref="A2:W2"/>
    <mergeCell ref="I3:S3"/>
    <mergeCell ref="A5:W5"/>
    <mergeCell ref="A6:W6"/>
    <mergeCell ref="A7:W7"/>
    <mergeCell ref="A8:I8"/>
    <mergeCell ref="B9:I9"/>
    <mergeCell ref="B10:I10"/>
    <mergeCell ref="B11:I11"/>
    <mergeCell ref="R12:X12"/>
    <mergeCell ref="A13:B13"/>
    <mergeCell ref="C13:H13"/>
    <mergeCell ref="T13:U13"/>
    <mergeCell ref="A14:J14"/>
    <mergeCell ref="A15:B15"/>
    <mergeCell ref="C15:J15"/>
    <mergeCell ref="T15:U15"/>
    <mergeCell ref="A16:B16"/>
    <mergeCell ref="C16:W16"/>
    <mergeCell ref="A17:B17"/>
    <mergeCell ref="C17:H17"/>
    <mergeCell ref="T17:U17"/>
    <mergeCell ref="A18:B18"/>
    <mergeCell ref="C18:H18"/>
    <mergeCell ref="T18:U18"/>
    <mergeCell ref="A19:B19"/>
    <mergeCell ref="C19:H19"/>
    <mergeCell ref="T19:U19"/>
    <mergeCell ref="A20:B20"/>
    <mergeCell ref="C20:H20"/>
    <mergeCell ref="T20:U20"/>
    <mergeCell ref="A21:B21"/>
    <mergeCell ref="C21:H21"/>
    <mergeCell ref="T21:U21"/>
    <mergeCell ref="A22:B22"/>
    <mergeCell ref="C22:H22"/>
    <mergeCell ref="T22:U22"/>
    <mergeCell ref="D30:H30"/>
    <mergeCell ref="A24:B24"/>
    <mergeCell ref="C24:H24"/>
    <mergeCell ref="T24:U24"/>
    <mergeCell ref="A29:C29"/>
    <mergeCell ref="A26:B26"/>
    <mergeCell ref="C26:H26"/>
    <mergeCell ref="T26:U26"/>
    <mergeCell ref="A25:B25"/>
    <mergeCell ref="C25:H25"/>
    <mergeCell ref="T25:U25"/>
    <mergeCell ref="J30:K30"/>
    <mergeCell ref="M29:Q29"/>
    <mergeCell ref="A23:B23"/>
    <mergeCell ref="C23:H23"/>
    <mergeCell ref="T23:U23"/>
    <mergeCell ref="D29:H29"/>
  </mergeCells>
  <pageMargins left="0.31496062992125984" right="0.31496062992125984" top="0.35433070866141736" bottom="0.35433070866141736" header="0.31496062992125984" footer="0.31496062992125984"/>
  <pageSetup paperSize="9" scale="55" firstPageNumber="0" orientation="landscape" horizontalDpi="300" verticalDpi="300" r:id="rId1"/>
  <headerFooter alignWithMargins="0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4:Z29"/>
  <sheetViews>
    <sheetView topLeftCell="A7" zoomScale="88" zoomScaleNormal="88" workbookViewId="0">
      <selection activeCell="AA21" sqref="AA21"/>
    </sheetView>
  </sheetViews>
  <sheetFormatPr defaultRowHeight="12" x14ac:dyDescent="0.2"/>
  <cols>
    <col min="1" max="1" width="3.140625" style="57" customWidth="1"/>
    <col min="2" max="2" width="2.85546875" style="57" customWidth="1"/>
    <col min="3" max="3" width="7.85546875" style="57" customWidth="1"/>
    <col min="4" max="4" width="4.140625" style="57" customWidth="1"/>
    <col min="5" max="5" width="7.28515625" style="57" customWidth="1"/>
    <col min="6" max="8" width="4.140625" style="57" customWidth="1"/>
    <col min="9" max="11" width="5.85546875" style="57" customWidth="1"/>
    <col min="12" max="12" width="5.7109375" style="57" customWidth="1"/>
    <col min="13" max="13" width="12.42578125" style="57" customWidth="1"/>
    <col min="14" max="14" width="3.28515625" style="188" customWidth="1"/>
    <col min="15" max="17" width="4.140625" style="188" customWidth="1"/>
    <col min="18" max="19" width="4.28515625" style="57" customWidth="1"/>
    <col min="20" max="20" width="3.7109375" style="189" customWidth="1"/>
    <col min="21" max="21" width="6.42578125" style="189" customWidth="1"/>
    <col min="22" max="22" width="2.85546875" style="58" customWidth="1"/>
    <col min="23" max="23" width="3.7109375" style="58" customWidth="1"/>
    <col min="24" max="24" width="3.42578125" style="58" customWidth="1"/>
    <col min="25" max="25" width="3.7109375" style="58" customWidth="1"/>
    <col min="26" max="26" width="20.5703125" style="57" customWidth="1"/>
    <col min="27" max="16384" width="9.140625" style="57"/>
  </cols>
  <sheetData>
    <row r="4" spans="1:26" ht="8.25" customHeight="1" x14ac:dyDescent="0.2">
      <c r="A4" s="1019"/>
      <c r="B4" s="1019"/>
      <c r="C4" s="1019"/>
      <c r="D4" s="101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</row>
    <row r="5" spans="1:26" ht="15.75" customHeight="1" x14ac:dyDescent="0.2">
      <c r="A5" s="994" t="s">
        <v>328</v>
      </c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  <c r="W5" s="994"/>
      <c r="X5" s="994"/>
      <c r="Y5" s="994"/>
      <c r="Z5" s="1019"/>
    </row>
    <row r="6" spans="1:26" ht="22.15" customHeight="1" x14ac:dyDescent="0.2">
      <c r="A6" s="994" t="s">
        <v>2200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1019"/>
    </row>
    <row r="7" spans="1:26" ht="12.75" customHeight="1" x14ac:dyDescent="0.2">
      <c r="A7" s="994">
        <f>Декларация!G9</f>
        <v>0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1019"/>
    </row>
    <row r="8" spans="1:26" ht="12.75" customHeight="1" x14ac:dyDescent="0.2">
      <c r="A8" s="1020">
        <f>Декларация!D5</f>
        <v>0</v>
      </c>
      <c r="B8" s="1020"/>
      <c r="C8" s="1020"/>
      <c r="D8" s="1020"/>
      <c r="E8" s="1020"/>
      <c r="F8" s="1020"/>
      <c r="G8" s="1020"/>
      <c r="H8" s="1020"/>
      <c r="I8" s="1020"/>
      <c r="J8" s="1020"/>
      <c r="K8" s="1020"/>
      <c r="L8" s="1020"/>
      <c r="M8" s="1020"/>
      <c r="N8" s="1020"/>
      <c r="O8" s="1020"/>
      <c r="P8" s="1020"/>
      <c r="Q8" s="1020"/>
      <c r="R8" s="1020"/>
      <c r="S8" s="1020"/>
      <c r="T8" s="1020"/>
      <c r="U8" s="1020"/>
      <c r="V8" s="1020"/>
      <c r="W8" s="1020"/>
      <c r="X8" s="1020"/>
      <c r="Y8" s="1020"/>
      <c r="Z8" s="1019"/>
    </row>
    <row r="9" spans="1:26" ht="12.75" customHeight="1" x14ac:dyDescent="0.2">
      <c r="A9" s="994">
        <f>Декларация!G7</f>
        <v>0</v>
      </c>
      <c r="B9" s="994"/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4"/>
      <c r="P9" s="994"/>
      <c r="Q9" s="994"/>
      <c r="R9" s="994"/>
      <c r="S9" s="994"/>
      <c r="T9" s="994"/>
      <c r="U9" s="994"/>
      <c r="V9" s="994"/>
      <c r="W9" s="994"/>
      <c r="X9" s="994"/>
      <c r="Y9" s="994"/>
      <c r="Z9" s="1019"/>
    </row>
    <row r="10" spans="1:26" ht="12.75" hidden="1" customHeight="1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026">
        <f>'100.00.019IV'!Q15:W15</f>
        <v>0</v>
      </c>
      <c r="R10" s="1026"/>
      <c r="S10" s="1026"/>
      <c r="T10" s="1026"/>
      <c r="U10" s="1026"/>
      <c r="V10" s="1026"/>
      <c r="W10" s="1026"/>
      <c r="X10" s="161"/>
      <c r="Y10" s="161"/>
      <c r="Z10" s="63"/>
    </row>
    <row r="11" spans="1:26" ht="12.75" hidden="1" customHeight="1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026" t="e">
        <f>#REF!</f>
        <v>#REF!</v>
      </c>
      <c r="R11" s="1026"/>
      <c r="S11" s="1026"/>
      <c r="T11" s="1026"/>
      <c r="U11" s="1026"/>
      <c r="V11" s="1026"/>
      <c r="W11" s="1026"/>
      <c r="X11" s="161"/>
      <c r="Y11" s="161"/>
      <c r="Z11" s="63"/>
    </row>
    <row r="12" spans="1:26" ht="12.75" hidden="1" customHeight="1" x14ac:dyDescent="0.2">
      <c r="A12" s="161"/>
      <c r="B12" s="161"/>
      <c r="C12" s="161"/>
      <c r="D12" s="1026"/>
      <c r="E12" s="1026"/>
      <c r="F12" s="1026"/>
      <c r="G12" s="1026"/>
      <c r="H12" s="1026"/>
      <c r="I12" s="1026"/>
      <c r="J12" s="1026"/>
      <c r="K12" s="1026"/>
      <c r="L12" s="1026"/>
      <c r="M12" s="1026"/>
      <c r="N12" s="1026"/>
      <c r="O12" s="190"/>
      <c r="P12" s="190"/>
      <c r="Q12" s="1026" t="e">
        <f>IF(Q11&gt;Q10/100,Q10/100,Q11)</f>
        <v>#REF!</v>
      </c>
      <c r="R12" s="1026"/>
      <c r="S12" s="1026"/>
      <c r="T12" s="1026"/>
      <c r="U12" s="1026"/>
      <c r="V12" s="1026"/>
      <c r="W12" s="1026"/>
      <c r="X12" s="165"/>
    </row>
    <row r="13" spans="1:26" ht="8.25" customHeight="1" x14ac:dyDescent="0.2">
      <c r="A13" s="1029"/>
      <c r="B13" s="1029"/>
      <c r="C13" s="1029"/>
      <c r="D13" s="1029"/>
      <c r="E13" s="1029"/>
      <c r="F13" s="1029"/>
      <c r="G13" s="1029"/>
      <c r="H13" s="1029"/>
      <c r="I13" s="1029"/>
      <c r="J13" s="1029"/>
      <c r="K13" s="1029"/>
      <c r="L13" s="1029"/>
      <c r="M13" s="1029"/>
      <c r="N13" s="1029"/>
      <c r="O13" s="1029"/>
      <c r="P13" s="1029"/>
      <c r="Q13" s="1029"/>
      <c r="R13" s="1029"/>
      <c r="S13" s="1029"/>
      <c r="T13" s="1029"/>
      <c r="U13" s="1029"/>
      <c r="V13" s="1029"/>
      <c r="W13" s="1029"/>
      <c r="X13" s="1029"/>
      <c r="Y13" s="1029"/>
      <c r="Z13" s="1029"/>
    </row>
    <row r="14" spans="1:26" s="172" customFormat="1" ht="82.15" customHeight="1" x14ac:dyDescent="0.2">
      <c r="A14" s="1064" t="s">
        <v>233</v>
      </c>
      <c r="B14" s="1064"/>
      <c r="C14" s="1064" t="s">
        <v>453</v>
      </c>
      <c r="D14" s="1064"/>
      <c r="E14" s="1064"/>
      <c r="F14" s="1064"/>
      <c r="G14" s="1064"/>
      <c r="H14" s="1064"/>
      <c r="I14" s="1060" t="s">
        <v>454</v>
      </c>
      <c r="J14" s="1060"/>
      <c r="K14" s="1060"/>
      <c r="L14" s="1234" t="s">
        <v>2197</v>
      </c>
      <c r="M14" s="1234"/>
      <c r="N14" s="1233" t="s">
        <v>455</v>
      </c>
      <c r="O14" s="1233"/>
      <c r="P14" s="1233"/>
      <c r="Q14" s="1233"/>
      <c r="R14" s="1233" t="s">
        <v>456</v>
      </c>
      <c r="S14" s="1233"/>
      <c r="T14" s="1233"/>
      <c r="U14" s="1233"/>
      <c r="V14" s="1233" t="s">
        <v>457</v>
      </c>
      <c r="W14" s="1233"/>
      <c r="X14" s="1233"/>
      <c r="Y14" s="1233"/>
      <c r="Z14" s="191" t="s">
        <v>458</v>
      </c>
    </row>
    <row r="15" spans="1:26" ht="16.149999999999999" customHeight="1" x14ac:dyDescent="0.2">
      <c r="A15" s="1223">
        <v>1</v>
      </c>
      <c r="B15" s="1223"/>
      <c r="C15" s="1223">
        <v>2</v>
      </c>
      <c r="D15" s="1223"/>
      <c r="E15" s="1223"/>
      <c r="F15" s="1223"/>
      <c r="G15" s="1223"/>
      <c r="H15" s="1223"/>
      <c r="I15" s="1223">
        <v>3</v>
      </c>
      <c r="J15" s="1223"/>
      <c r="K15" s="1223"/>
      <c r="L15" s="1223">
        <v>4</v>
      </c>
      <c r="M15" s="1223"/>
      <c r="N15" s="1223">
        <v>5</v>
      </c>
      <c r="O15" s="1223"/>
      <c r="P15" s="1223"/>
      <c r="Q15" s="1223"/>
      <c r="R15" s="1223">
        <v>6</v>
      </c>
      <c r="S15" s="1223"/>
      <c r="T15" s="1223"/>
      <c r="U15" s="1223"/>
      <c r="V15" s="1223">
        <v>7</v>
      </c>
      <c r="W15" s="1223"/>
      <c r="X15" s="1223"/>
      <c r="Y15" s="1223"/>
      <c r="Z15" s="192">
        <v>8</v>
      </c>
    </row>
    <row r="16" spans="1:26" ht="8.25" customHeight="1" x14ac:dyDescent="0.2">
      <c r="A16" s="1009"/>
      <c r="B16" s="1009"/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</row>
    <row r="17" spans="1:26" ht="54.75" customHeight="1" x14ac:dyDescent="0.2">
      <c r="A17" s="1009">
        <v>1</v>
      </c>
      <c r="B17" s="1009"/>
      <c r="C17" s="1010" t="s">
        <v>2142</v>
      </c>
      <c r="D17" s="1010"/>
      <c r="E17" s="1010"/>
      <c r="F17" s="1010"/>
      <c r="G17" s="1010"/>
      <c r="H17" s="1010"/>
      <c r="I17" s="1018"/>
      <c r="J17" s="1018"/>
      <c r="K17" s="1018"/>
      <c r="L17" s="1227"/>
      <c r="M17" s="1227"/>
      <c r="N17" s="1227"/>
      <c r="O17" s="1227"/>
      <c r="P17" s="1227"/>
      <c r="Q17" s="1227"/>
      <c r="R17" s="1227"/>
      <c r="S17" s="1227"/>
      <c r="T17" s="1227"/>
      <c r="U17" s="1227"/>
      <c r="V17" s="1227"/>
      <c r="W17" s="1227"/>
      <c r="X17" s="1227"/>
      <c r="Y17" s="1227"/>
      <c r="Z17" s="1228"/>
    </row>
    <row r="18" spans="1:26" ht="8.25" customHeight="1" x14ac:dyDescent="0.2">
      <c r="A18" s="630"/>
      <c r="B18" s="632"/>
      <c r="C18" s="632"/>
      <c r="D18" s="632"/>
      <c r="E18" s="632"/>
      <c r="F18" s="632"/>
      <c r="G18" s="632"/>
      <c r="H18" s="632"/>
      <c r="I18" s="632"/>
      <c r="J18" s="632"/>
      <c r="K18" s="632"/>
      <c r="L18" s="1229"/>
      <c r="M18" s="1229"/>
      <c r="N18" s="1229"/>
      <c r="O18" s="1229"/>
      <c r="P18" s="1229"/>
      <c r="Q18" s="1229"/>
      <c r="R18" s="1229"/>
      <c r="S18" s="1229"/>
      <c r="T18" s="1229"/>
      <c r="U18" s="1229"/>
      <c r="V18" s="1229"/>
      <c r="W18" s="1229"/>
      <c r="X18" s="1229"/>
      <c r="Y18" s="1229"/>
      <c r="Z18" s="1230"/>
    </row>
    <row r="19" spans="1:26" ht="29.25" customHeight="1" x14ac:dyDescent="0.2">
      <c r="A19" s="1044">
        <v>2</v>
      </c>
      <c r="B19" s="1045"/>
      <c r="C19" s="1046" t="s">
        <v>2198</v>
      </c>
      <c r="D19" s="1047"/>
      <c r="E19" s="1047"/>
      <c r="F19" s="1047"/>
      <c r="G19" s="1047"/>
      <c r="H19" s="1048"/>
      <c r="I19" s="1224"/>
      <c r="J19" s="1225"/>
      <c r="K19" s="1226"/>
      <c r="L19" s="1229"/>
      <c r="M19" s="1229"/>
      <c r="N19" s="1229"/>
      <c r="O19" s="1229"/>
      <c r="P19" s="1229"/>
      <c r="Q19" s="1229"/>
      <c r="R19" s="1229"/>
      <c r="S19" s="1229"/>
      <c r="T19" s="1229"/>
      <c r="U19" s="1229"/>
      <c r="V19" s="1229"/>
      <c r="W19" s="1229"/>
      <c r="X19" s="1229"/>
      <c r="Y19" s="1229"/>
      <c r="Z19" s="1230"/>
    </row>
    <row r="20" spans="1:26" ht="8.25" customHeight="1" x14ac:dyDescent="0.2">
      <c r="A20" s="630"/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1229"/>
      <c r="M20" s="1229"/>
      <c r="N20" s="1229"/>
      <c r="O20" s="1229"/>
      <c r="P20" s="1229"/>
      <c r="Q20" s="1229"/>
      <c r="R20" s="1229"/>
      <c r="S20" s="1229"/>
      <c r="T20" s="1229"/>
      <c r="U20" s="1229"/>
      <c r="V20" s="1229"/>
      <c r="W20" s="1229"/>
      <c r="X20" s="1229"/>
      <c r="Y20" s="1229"/>
      <c r="Z20" s="1230"/>
    </row>
    <row r="21" spans="1:26" ht="29.25" customHeight="1" x14ac:dyDescent="0.2">
      <c r="A21" s="1044">
        <v>3</v>
      </c>
      <c r="B21" s="1045"/>
      <c r="C21" s="1046" t="s">
        <v>2199</v>
      </c>
      <c r="D21" s="1047"/>
      <c r="E21" s="1047"/>
      <c r="F21" s="1047"/>
      <c r="G21" s="1047"/>
      <c r="H21" s="1048"/>
      <c r="I21" s="1224"/>
      <c r="J21" s="1225"/>
      <c r="K21" s="1226"/>
      <c r="L21" s="1229"/>
      <c r="M21" s="1229"/>
      <c r="N21" s="1229"/>
      <c r="O21" s="1229"/>
      <c r="P21" s="1229"/>
      <c r="Q21" s="1229"/>
      <c r="R21" s="1229"/>
      <c r="S21" s="1229"/>
      <c r="T21" s="1229"/>
      <c r="U21" s="1229"/>
      <c r="V21" s="1229"/>
      <c r="W21" s="1229"/>
      <c r="X21" s="1229"/>
      <c r="Y21" s="1229"/>
      <c r="Z21" s="1230"/>
    </row>
    <row r="22" spans="1:26" ht="8.25" customHeight="1" x14ac:dyDescent="0.2">
      <c r="A22" s="630"/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1229"/>
      <c r="M22" s="1229"/>
      <c r="N22" s="1229"/>
      <c r="O22" s="1229"/>
      <c r="P22" s="1229"/>
      <c r="Q22" s="1229"/>
      <c r="R22" s="1229"/>
      <c r="S22" s="1229"/>
      <c r="T22" s="1229"/>
      <c r="U22" s="1229"/>
      <c r="V22" s="1229"/>
      <c r="W22" s="1229"/>
      <c r="X22" s="1229"/>
      <c r="Y22" s="1229"/>
      <c r="Z22" s="1230"/>
    </row>
    <row r="23" spans="1:26" ht="33.75" customHeight="1" x14ac:dyDescent="0.2">
      <c r="A23" s="1009">
        <v>4</v>
      </c>
      <c r="B23" s="1009"/>
      <c r="C23" s="1010" t="s">
        <v>459</v>
      </c>
      <c r="D23" s="1010"/>
      <c r="E23" s="1010"/>
      <c r="F23" s="1010"/>
      <c r="G23" s="1010"/>
      <c r="H23" s="1010"/>
      <c r="I23" s="1018">
        <f>I17+I19+I21</f>
        <v>0</v>
      </c>
      <c r="J23" s="1018"/>
      <c r="K23" s="1018"/>
      <c r="L23" s="1231"/>
      <c r="M23" s="1231"/>
      <c r="N23" s="1231"/>
      <c r="O23" s="1231"/>
      <c r="P23" s="1231"/>
      <c r="Q23" s="1231"/>
      <c r="R23" s="1231"/>
      <c r="S23" s="1231"/>
      <c r="T23" s="1231"/>
      <c r="U23" s="1231"/>
      <c r="V23" s="1231"/>
      <c r="W23" s="1231"/>
      <c r="X23" s="1231"/>
      <c r="Y23" s="1231"/>
      <c r="Z23" s="1232"/>
    </row>
    <row r="24" spans="1:26" ht="8.25" customHeight="1" x14ac:dyDescent="0.2">
      <c r="A24" s="1009"/>
      <c r="B24" s="1009"/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1009"/>
      <c r="Z24" s="1009"/>
    </row>
    <row r="25" spans="1:26" ht="26.25" customHeight="1" x14ac:dyDescent="0.2">
      <c r="A25" s="1009">
        <v>5</v>
      </c>
      <c r="B25" s="1009"/>
      <c r="C25" s="1010" t="s">
        <v>2196</v>
      </c>
      <c r="D25" s="1010"/>
      <c r="E25" s="1010"/>
      <c r="F25" s="1010"/>
      <c r="G25" s="1010"/>
      <c r="H25" s="1010"/>
      <c r="I25" s="1222"/>
      <c r="J25" s="1222"/>
      <c r="K25" s="1222"/>
      <c r="L25" s="1223">
        <f>I23*1/100</f>
        <v>0</v>
      </c>
      <c r="M25" s="1223"/>
      <c r="N25" s="1018">
        <f>I23</f>
        <v>0</v>
      </c>
      <c r="O25" s="1018"/>
      <c r="P25" s="1018"/>
      <c r="Q25" s="1018"/>
      <c r="R25" s="1018">
        <f>IF(L25&lt;N25,L25,N25)</f>
        <v>0</v>
      </c>
      <c r="S25" s="1018"/>
      <c r="T25" s="1018"/>
      <c r="U25" s="1018"/>
      <c r="V25" s="1018">
        <f>N25-R25</f>
        <v>0</v>
      </c>
      <c r="W25" s="1018"/>
      <c r="X25" s="1018"/>
      <c r="Y25" s="1018"/>
      <c r="Z25" s="644">
        <f>R25</f>
        <v>0</v>
      </c>
    </row>
    <row r="28" spans="1:26" x14ac:dyDescent="0.2">
      <c r="A28" s="1175" t="s">
        <v>180</v>
      </c>
      <c r="B28" s="1175"/>
      <c r="C28" s="1175"/>
      <c r="D28" s="1176"/>
      <c r="E28" s="1176"/>
      <c r="F28" s="1176"/>
      <c r="G28" s="419"/>
      <c r="H28" s="420"/>
      <c r="I28" s="420"/>
      <c r="J28" s="420"/>
      <c r="K28" s="420"/>
      <c r="L28" s="420"/>
      <c r="M28" s="1176"/>
      <c r="N28" s="1176"/>
      <c r="O28" s="1176"/>
      <c r="P28" s="1176"/>
      <c r="Q28" s="1176"/>
      <c r="R28" s="1176"/>
      <c r="S28" s="362"/>
    </row>
    <row r="29" spans="1:26" x14ac:dyDescent="0.2">
      <c r="A29" s="421"/>
      <c r="B29" s="421"/>
      <c r="C29" s="421"/>
      <c r="D29" s="1149" t="s">
        <v>181</v>
      </c>
      <c r="E29" s="1149"/>
      <c r="F29" s="1149"/>
      <c r="G29" s="423"/>
      <c r="H29" s="1177" t="s">
        <v>182</v>
      </c>
      <c r="I29" s="1177"/>
      <c r="J29" s="1177"/>
      <c r="K29" s="1177"/>
      <c r="L29" s="421"/>
      <c r="M29" s="1149" t="s">
        <v>183</v>
      </c>
      <c r="N29" s="1149"/>
      <c r="O29" s="1149"/>
      <c r="P29" s="1149"/>
      <c r="Q29" s="1149"/>
      <c r="R29" s="1149"/>
      <c r="S29" s="362"/>
    </row>
  </sheetData>
  <sheetProtection selectLockedCells="1" selectUnlockedCells="1"/>
  <mergeCells count="55">
    <mergeCell ref="Q10:W10"/>
    <mergeCell ref="Q11:W11"/>
    <mergeCell ref="D12:I12"/>
    <mergeCell ref="J12:N12"/>
    <mergeCell ref="Q12:W12"/>
    <mergeCell ref="A4:Z4"/>
    <mergeCell ref="A5:Y5"/>
    <mergeCell ref="Z5:Z9"/>
    <mergeCell ref="A6:Y6"/>
    <mergeCell ref="A7:Y7"/>
    <mergeCell ref="A8:Y8"/>
    <mergeCell ref="A9:Y9"/>
    <mergeCell ref="A13:Z13"/>
    <mergeCell ref="V14:Y14"/>
    <mergeCell ref="V15:Y15"/>
    <mergeCell ref="A14:B14"/>
    <mergeCell ref="C14:H14"/>
    <mergeCell ref="A15:B15"/>
    <mergeCell ref="C15:H15"/>
    <mergeCell ref="I15:K15"/>
    <mergeCell ref="L15:M15"/>
    <mergeCell ref="N15:Q15"/>
    <mergeCell ref="R15:U15"/>
    <mergeCell ref="L14:M14"/>
    <mergeCell ref="N14:Q14"/>
    <mergeCell ref="R14:U14"/>
    <mergeCell ref="I14:K14"/>
    <mergeCell ref="A19:B19"/>
    <mergeCell ref="C19:H19"/>
    <mergeCell ref="I19:K19"/>
    <mergeCell ref="A16:Z16"/>
    <mergeCell ref="A17:B17"/>
    <mergeCell ref="C17:H17"/>
    <mergeCell ref="I17:K17"/>
    <mergeCell ref="L17:Z23"/>
    <mergeCell ref="A21:B21"/>
    <mergeCell ref="C21:H21"/>
    <mergeCell ref="I21:K21"/>
    <mergeCell ref="A23:B23"/>
    <mergeCell ref="C23:H23"/>
    <mergeCell ref="I23:K23"/>
    <mergeCell ref="D29:F29"/>
    <mergeCell ref="A24:Z24"/>
    <mergeCell ref="A25:B25"/>
    <mergeCell ref="C25:H25"/>
    <mergeCell ref="I25:K25"/>
    <mergeCell ref="L25:M25"/>
    <mergeCell ref="N25:Q25"/>
    <mergeCell ref="R25:U25"/>
    <mergeCell ref="V25:Y25"/>
    <mergeCell ref="H29:K29"/>
    <mergeCell ref="A28:C28"/>
    <mergeCell ref="D28:F28"/>
    <mergeCell ref="M28:R28"/>
    <mergeCell ref="M29:R29"/>
  </mergeCells>
  <pageMargins left="0.75" right="0.25972222222222224" top="0.34027777777777779" bottom="0.49027777777777776" header="0.51180555555555551" footer="0.51180555555555551"/>
  <pageSetup paperSize="9" scale="98" firstPageNumber="0" orientation="landscape" horizontalDpi="300" verticalDpi="300" r:id="rId1"/>
  <headerFooter alignWithMargins="0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34"/>
  <sheetViews>
    <sheetView zoomScale="88" zoomScaleNormal="88" workbookViewId="0">
      <selection activeCell="AC15" sqref="AC15:AG15"/>
    </sheetView>
  </sheetViews>
  <sheetFormatPr defaultRowHeight="12" x14ac:dyDescent="0.2"/>
  <cols>
    <col min="1" max="1" width="2.5703125" style="57" customWidth="1"/>
    <col min="2" max="2" width="2.7109375" style="57" customWidth="1"/>
    <col min="3" max="3" width="9.28515625" style="57" customWidth="1"/>
    <col min="4" max="4" width="5.85546875" style="57" customWidth="1"/>
    <col min="5" max="5" width="5.42578125" style="57" customWidth="1"/>
    <col min="6" max="6" width="5" style="57" customWidth="1"/>
    <col min="7" max="7" width="3.85546875" style="57" customWidth="1"/>
    <col min="8" max="8" width="2.28515625" style="57" customWidth="1"/>
    <col min="9" max="10" width="4.140625" style="57" customWidth="1"/>
    <col min="11" max="11" width="7.85546875" style="57" customWidth="1"/>
    <col min="12" max="12" width="3.85546875" style="57" customWidth="1"/>
    <col min="13" max="13" width="2.85546875" style="57" customWidth="1"/>
    <col min="14" max="14" width="2.28515625" style="57" customWidth="1"/>
    <col min="15" max="15" width="3.42578125" style="57" customWidth="1"/>
    <col min="16" max="16" width="8.5703125" style="57" customWidth="1"/>
    <col min="17" max="17" width="5" style="57" customWidth="1"/>
    <col min="18" max="18" width="4" style="57" customWidth="1"/>
    <col min="19" max="19" width="1.28515625" style="57" customWidth="1"/>
    <col min="20" max="20" width="2" style="57" customWidth="1"/>
    <col min="21" max="21" width="1.42578125" style="57" customWidth="1"/>
    <col min="22" max="22" width="2" style="57" customWidth="1"/>
    <col min="23" max="23" width="2.28515625" style="57" customWidth="1"/>
    <col min="24" max="24" width="2.28515625" style="188" customWidth="1"/>
    <col min="25" max="25" width="2.7109375" style="188" customWidth="1"/>
    <col min="26" max="26" width="2.140625" style="188" customWidth="1"/>
    <col min="27" max="27" width="3.28515625" style="188" customWidth="1"/>
    <col min="28" max="28" width="2.85546875" style="188" customWidth="1"/>
    <col min="29" max="29" width="2.140625" style="59" customWidth="1"/>
    <col min="30" max="30" width="2.28515625" style="59" customWidth="1"/>
    <col min="31" max="31" width="2.42578125" style="59" customWidth="1"/>
    <col min="32" max="32" width="3.85546875" style="59" customWidth="1"/>
    <col min="33" max="33" width="5.42578125" style="59" customWidth="1"/>
    <col min="34" max="16384" width="9.140625" style="57"/>
  </cols>
  <sheetData>
    <row r="1" spans="1:33" ht="8.25" customHeight="1" x14ac:dyDescent="0.2">
      <c r="A1" s="1019"/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1019"/>
      <c r="Z1" s="1019"/>
      <c r="AA1" s="1236"/>
      <c r="AB1" s="1236"/>
      <c r="AC1" s="1236"/>
      <c r="AD1" s="1236"/>
      <c r="AE1" s="1236"/>
      <c r="AF1" s="1236"/>
      <c r="AG1" s="1236"/>
    </row>
    <row r="2" spans="1:33" ht="15.75" customHeight="1" x14ac:dyDescent="0.2">
      <c r="A2" s="994" t="s">
        <v>328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1236"/>
      <c r="AB2" s="1236"/>
      <c r="AC2" s="1236"/>
      <c r="AD2" s="1236"/>
      <c r="AE2" s="1236"/>
      <c r="AF2" s="1236"/>
      <c r="AG2" s="1236"/>
    </row>
    <row r="3" spans="1:33" ht="12.75" customHeight="1" x14ac:dyDescent="0.2">
      <c r="A3" s="994" t="s">
        <v>2201</v>
      </c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994"/>
      <c r="V3" s="994"/>
      <c r="W3" s="994"/>
      <c r="X3" s="994"/>
      <c r="Y3" s="994"/>
      <c r="Z3" s="994"/>
      <c r="AA3" s="1236"/>
      <c r="AB3" s="1236"/>
      <c r="AC3" s="1236"/>
      <c r="AD3" s="1236"/>
      <c r="AE3" s="1236"/>
      <c r="AF3" s="1236"/>
      <c r="AG3" s="1236"/>
    </row>
    <row r="4" spans="1:33" ht="12.75" customHeight="1" x14ac:dyDescent="0.2">
      <c r="A4" s="994">
        <f>Декларация!G9</f>
        <v>0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  <c r="W4" s="994"/>
      <c r="X4" s="994"/>
      <c r="Y4" s="994"/>
      <c r="Z4" s="994"/>
      <c r="AA4" s="1236"/>
      <c r="AB4" s="1236"/>
      <c r="AC4" s="1236"/>
      <c r="AD4" s="1236"/>
      <c r="AE4" s="1236"/>
      <c r="AF4" s="1236"/>
      <c r="AG4" s="1236"/>
    </row>
    <row r="5" spans="1:33" ht="12.75" customHeight="1" x14ac:dyDescent="0.2">
      <c r="A5" s="1020">
        <f>Декларация!D5</f>
        <v>0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236"/>
      <c r="AB5" s="1236"/>
      <c r="AC5" s="1236"/>
      <c r="AD5" s="1236"/>
      <c r="AE5" s="1236"/>
      <c r="AF5" s="1236"/>
      <c r="AG5" s="1236"/>
    </row>
    <row r="6" spans="1:33" ht="12.75" customHeight="1" x14ac:dyDescent="0.2">
      <c r="A6" s="994">
        <f>Декларация!G7</f>
        <v>0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994"/>
      <c r="AA6" s="1236"/>
      <c r="AB6" s="1236"/>
      <c r="AC6" s="1236"/>
      <c r="AD6" s="1236"/>
      <c r="AE6" s="1236"/>
      <c r="AF6" s="1236"/>
      <c r="AG6" s="1236"/>
    </row>
    <row r="7" spans="1:33" ht="12.75" hidden="1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026">
        <f>AC11</f>
        <v>0</v>
      </c>
      <c r="R7" s="1026"/>
      <c r="S7" s="1026"/>
      <c r="T7" s="1026"/>
      <c r="U7" s="1026"/>
      <c r="V7" s="1026"/>
      <c r="W7" s="1026"/>
      <c r="X7" s="190"/>
      <c r="Y7" s="190"/>
      <c r="Z7" s="190"/>
      <c r="AC7" s="193"/>
      <c r="AD7" s="193"/>
      <c r="AE7" s="193"/>
    </row>
    <row r="8" spans="1:33" ht="8.25" customHeight="1" x14ac:dyDescent="0.2">
      <c r="A8" s="1019"/>
      <c r="B8" s="1019"/>
      <c r="C8" s="1019"/>
      <c r="D8" s="1019"/>
      <c r="E8" s="1019"/>
      <c r="F8" s="1019"/>
      <c r="G8" s="1019"/>
      <c r="H8" s="1019"/>
      <c r="I8" s="1019"/>
      <c r="J8" s="1019"/>
      <c r="K8" s="1019"/>
      <c r="L8" s="1019"/>
      <c r="M8" s="1019"/>
      <c r="N8" s="1019"/>
      <c r="O8" s="1019"/>
      <c r="P8" s="1019"/>
      <c r="Q8" s="1019"/>
      <c r="R8" s="1019"/>
      <c r="S8" s="1019"/>
      <c r="T8" s="1019"/>
      <c r="U8" s="1019"/>
      <c r="V8" s="1019"/>
      <c r="W8" s="1019"/>
      <c r="X8" s="1019"/>
      <c r="Y8" s="1019"/>
      <c r="Z8" s="1019"/>
      <c r="AA8" s="1019"/>
      <c r="AB8" s="1019"/>
      <c r="AC8" s="1019"/>
      <c r="AD8" s="1019"/>
      <c r="AE8" s="1019"/>
      <c r="AF8" s="1019"/>
      <c r="AG8" s="1019"/>
    </row>
    <row r="9" spans="1:33" s="172" customFormat="1" ht="49.9" customHeight="1" x14ac:dyDescent="0.2">
      <c r="A9" s="1064" t="s">
        <v>233</v>
      </c>
      <c r="B9" s="1064"/>
      <c r="C9" s="1064" t="s">
        <v>460</v>
      </c>
      <c r="D9" s="1064"/>
      <c r="E9" s="1064"/>
      <c r="F9" s="1064"/>
      <c r="G9" s="1064"/>
      <c r="H9" s="1064"/>
      <c r="I9" s="1064" t="s">
        <v>345</v>
      </c>
      <c r="J9" s="1064"/>
      <c r="K9" s="1064"/>
      <c r="L9" s="1064"/>
      <c r="M9" s="1064" t="s">
        <v>461</v>
      </c>
      <c r="N9" s="1064"/>
      <c r="O9" s="1064"/>
      <c r="P9" s="1064"/>
      <c r="Q9" s="1064"/>
      <c r="R9" s="1064"/>
      <c r="S9" s="1064"/>
      <c r="T9" s="1064"/>
      <c r="U9" s="1064"/>
      <c r="V9" s="1064"/>
      <c r="W9" s="1064"/>
      <c r="X9" s="1237" t="s">
        <v>462</v>
      </c>
      <c r="Y9" s="1237"/>
      <c r="Z9" s="1237"/>
      <c r="AA9" s="1237"/>
      <c r="AB9" s="1237"/>
      <c r="AC9" s="1092" t="s">
        <v>463</v>
      </c>
      <c r="AD9" s="1092"/>
      <c r="AE9" s="1092"/>
      <c r="AF9" s="1092"/>
      <c r="AG9" s="1092"/>
    </row>
    <row r="10" spans="1:33" ht="8.25" customHeight="1" x14ac:dyDescent="0.2">
      <c r="A10" s="1009"/>
      <c r="B10" s="1009"/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09"/>
    </row>
    <row r="11" spans="1:33" s="165" customFormat="1" ht="24.6" customHeight="1" x14ac:dyDescent="0.2">
      <c r="A11" s="1013"/>
      <c r="B11" s="1013"/>
      <c r="C11" s="1056" t="s">
        <v>330</v>
      </c>
      <c r="D11" s="1162"/>
      <c r="E11" s="1162"/>
      <c r="F11" s="1162"/>
      <c r="G11" s="1162"/>
      <c r="H11" s="1162"/>
      <c r="I11" s="1162"/>
      <c r="J11" s="1162"/>
      <c r="K11" s="1162"/>
      <c r="L11" s="1162"/>
      <c r="M11" s="1162"/>
      <c r="N11" s="1162"/>
      <c r="O11" s="1162"/>
      <c r="P11" s="1162"/>
      <c r="Q11" s="1162"/>
      <c r="R11" s="1162"/>
      <c r="S11" s="1162"/>
      <c r="T11" s="1162"/>
      <c r="U11" s="1162"/>
      <c r="V11" s="1162"/>
      <c r="W11" s="1162"/>
      <c r="X11" s="1162"/>
      <c r="Y11" s="1162"/>
      <c r="Z11" s="1162"/>
      <c r="AA11" s="1162"/>
      <c r="AB11" s="1057"/>
      <c r="AC11" s="1015">
        <f>SUM(AC15:AG29)</f>
        <v>0</v>
      </c>
      <c r="AD11" s="1015"/>
      <c r="AE11" s="1015"/>
      <c r="AF11" s="1015"/>
      <c r="AG11" s="1015"/>
    </row>
    <row r="12" spans="1:33" ht="8.25" customHeight="1" x14ac:dyDescent="0.2">
      <c r="A12" s="1009"/>
      <c r="B12" s="1009"/>
      <c r="C12" s="1009"/>
      <c r="D12" s="1009"/>
      <c r="E12" s="1009"/>
      <c r="F12" s="1009"/>
      <c r="G12" s="1009"/>
      <c r="H12" s="1009"/>
      <c r="I12" s="1009"/>
      <c r="J12" s="1009"/>
      <c r="K12" s="1009"/>
      <c r="L12" s="1009"/>
      <c r="M12" s="1009"/>
      <c r="N12" s="1009"/>
      <c r="O12" s="1009"/>
      <c r="P12" s="1009"/>
      <c r="Q12" s="1009"/>
      <c r="R12" s="1009"/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</row>
    <row r="13" spans="1:33" ht="12.75" customHeight="1" x14ac:dyDescent="0.2">
      <c r="A13" s="1009"/>
      <c r="B13" s="1009"/>
      <c r="C13" s="1044" t="s">
        <v>331</v>
      </c>
      <c r="D13" s="1161"/>
      <c r="E13" s="1161"/>
      <c r="F13" s="1161"/>
      <c r="G13" s="1161"/>
      <c r="H13" s="1161"/>
      <c r="I13" s="1161"/>
      <c r="J13" s="1161"/>
      <c r="K13" s="1161"/>
      <c r="L13" s="1161"/>
      <c r="M13" s="1161"/>
      <c r="N13" s="1161"/>
      <c r="O13" s="1161"/>
      <c r="P13" s="1161"/>
      <c r="Q13" s="1161"/>
      <c r="R13" s="1161"/>
      <c r="S13" s="1161"/>
      <c r="T13" s="1161"/>
      <c r="U13" s="1161"/>
      <c r="V13" s="1161"/>
      <c r="W13" s="1161"/>
      <c r="X13" s="1161"/>
      <c r="Y13" s="1161"/>
      <c r="Z13" s="1161"/>
      <c r="AA13" s="1161"/>
      <c r="AB13" s="1161"/>
      <c r="AC13" s="1161"/>
      <c r="AD13" s="1161"/>
      <c r="AE13" s="1161"/>
      <c r="AF13" s="1161"/>
      <c r="AG13" s="1045"/>
    </row>
    <row r="14" spans="1:33" ht="8.25" customHeight="1" x14ac:dyDescent="0.2">
      <c r="A14" s="1009"/>
      <c r="B14" s="1009"/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/>
      <c r="U14" s="1009"/>
      <c r="V14" s="1009"/>
      <c r="W14" s="1009"/>
      <c r="X14" s="1009"/>
      <c r="Y14" s="1009"/>
      <c r="Z14" s="1009"/>
      <c r="AA14" s="1009"/>
      <c r="AB14" s="1009"/>
      <c r="AC14" s="1009"/>
      <c r="AD14" s="1009"/>
      <c r="AE14" s="1009"/>
      <c r="AF14" s="1009"/>
      <c r="AG14" s="1009"/>
    </row>
    <row r="15" spans="1:33" x14ac:dyDescent="0.2">
      <c r="A15" s="1009">
        <v>1</v>
      </c>
      <c r="B15" s="1009"/>
      <c r="C15" s="1010"/>
      <c r="D15" s="1010"/>
      <c r="E15" s="1010"/>
      <c r="F15" s="1010"/>
      <c r="G15" s="1010"/>
      <c r="H15" s="1010"/>
      <c r="I15" s="1011"/>
      <c r="J15" s="1011"/>
      <c r="K15" s="1011"/>
      <c r="L15" s="1011"/>
      <c r="M15" s="1022"/>
      <c r="N15" s="1022"/>
      <c r="O15" s="1022"/>
      <c r="P15" s="1022"/>
      <c r="Q15" s="1022"/>
      <c r="R15" s="1022"/>
      <c r="S15" s="1022"/>
      <c r="T15" s="1022"/>
      <c r="U15" s="1022"/>
      <c r="V15" s="1022"/>
      <c r="W15" s="1022"/>
      <c r="X15" s="1235"/>
      <c r="Y15" s="1235"/>
      <c r="Z15" s="1235"/>
      <c r="AA15" s="1235"/>
      <c r="AB15" s="1235"/>
      <c r="AC15" s="1012"/>
      <c r="AD15" s="1012"/>
      <c r="AE15" s="1012"/>
      <c r="AF15" s="1012"/>
      <c r="AG15" s="1012"/>
    </row>
    <row r="16" spans="1:33" x14ac:dyDescent="0.2">
      <c r="A16" s="1009">
        <v>2</v>
      </c>
      <c r="B16" s="1009"/>
      <c r="C16" s="1010"/>
      <c r="D16" s="1010"/>
      <c r="E16" s="1010"/>
      <c r="F16" s="1010"/>
      <c r="G16" s="1010"/>
      <c r="H16" s="1010"/>
      <c r="I16" s="1011"/>
      <c r="J16" s="1011"/>
      <c r="K16" s="1011"/>
      <c r="L16" s="1011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235"/>
      <c r="Y16" s="1235"/>
      <c r="Z16" s="1235"/>
      <c r="AA16" s="1235"/>
      <c r="AB16" s="1235"/>
      <c r="AC16" s="1012"/>
      <c r="AD16" s="1012"/>
      <c r="AE16" s="1012"/>
      <c r="AF16" s="1012"/>
      <c r="AG16" s="1012"/>
    </row>
    <row r="17" spans="1:33" x14ac:dyDescent="0.2">
      <c r="A17" s="1009">
        <v>3</v>
      </c>
      <c r="B17" s="1009"/>
      <c r="C17" s="1010"/>
      <c r="D17" s="1010"/>
      <c r="E17" s="1010"/>
      <c r="F17" s="1010"/>
      <c r="G17" s="1010"/>
      <c r="H17" s="1010"/>
      <c r="I17" s="1011"/>
      <c r="J17" s="1011"/>
      <c r="K17" s="1011"/>
      <c r="L17" s="1011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235"/>
      <c r="Y17" s="1235"/>
      <c r="Z17" s="1235"/>
      <c r="AA17" s="1235"/>
      <c r="AB17" s="1235"/>
      <c r="AC17" s="1012"/>
      <c r="AD17" s="1012"/>
      <c r="AE17" s="1012"/>
      <c r="AF17" s="1012"/>
      <c r="AG17" s="1012"/>
    </row>
    <row r="18" spans="1:33" x14ac:dyDescent="0.2">
      <c r="A18" s="1009">
        <v>4</v>
      </c>
      <c r="B18" s="1009"/>
      <c r="C18" s="1010"/>
      <c r="D18" s="1010"/>
      <c r="E18" s="1010"/>
      <c r="F18" s="1010"/>
      <c r="G18" s="1010"/>
      <c r="H18" s="1010"/>
      <c r="I18" s="1011"/>
      <c r="J18" s="1011"/>
      <c r="K18" s="1011"/>
      <c r="L18" s="1011"/>
      <c r="M18" s="1022"/>
      <c r="N18" s="1022"/>
      <c r="O18" s="1022"/>
      <c r="P18" s="1022"/>
      <c r="Q18" s="1022"/>
      <c r="R18" s="1022"/>
      <c r="S18" s="1022"/>
      <c r="T18" s="1022"/>
      <c r="U18" s="1022"/>
      <c r="V18" s="1022"/>
      <c r="W18" s="1022"/>
      <c r="X18" s="1235"/>
      <c r="Y18" s="1235"/>
      <c r="Z18" s="1235"/>
      <c r="AA18" s="1235"/>
      <c r="AB18" s="1235"/>
      <c r="AC18" s="1012"/>
      <c r="AD18" s="1012"/>
      <c r="AE18" s="1012"/>
      <c r="AF18" s="1012"/>
      <c r="AG18" s="1012"/>
    </row>
    <row r="19" spans="1:33" x14ac:dyDescent="0.2">
      <c r="A19" s="1009">
        <v>5</v>
      </c>
      <c r="B19" s="1009"/>
      <c r="C19" s="1010"/>
      <c r="D19" s="1010"/>
      <c r="E19" s="1010"/>
      <c r="F19" s="1010"/>
      <c r="G19" s="1010"/>
      <c r="H19" s="1010"/>
      <c r="I19" s="1011"/>
      <c r="J19" s="1011"/>
      <c r="K19" s="1011"/>
      <c r="L19" s="1011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235"/>
      <c r="Y19" s="1235"/>
      <c r="Z19" s="1235"/>
      <c r="AA19" s="1235"/>
      <c r="AB19" s="1235"/>
      <c r="AC19" s="1012"/>
      <c r="AD19" s="1012"/>
      <c r="AE19" s="1012"/>
      <c r="AF19" s="1012"/>
      <c r="AG19" s="1012"/>
    </row>
    <row r="20" spans="1:33" x14ac:dyDescent="0.2">
      <c r="A20" s="1009">
        <v>6</v>
      </c>
      <c r="B20" s="1009"/>
      <c r="C20" s="1010"/>
      <c r="D20" s="1010"/>
      <c r="E20" s="1010"/>
      <c r="F20" s="1010"/>
      <c r="G20" s="1010"/>
      <c r="H20" s="1010"/>
      <c r="I20" s="1011"/>
      <c r="J20" s="1011"/>
      <c r="K20" s="1011"/>
      <c r="L20" s="1011"/>
      <c r="M20" s="1022"/>
      <c r="N20" s="1022"/>
      <c r="O20" s="1022"/>
      <c r="P20" s="1022"/>
      <c r="Q20" s="1022"/>
      <c r="R20" s="1022"/>
      <c r="S20" s="1022"/>
      <c r="T20" s="1022"/>
      <c r="U20" s="1022"/>
      <c r="V20" s="1022"/>
      <c r="W20" s="1022"/>
      <c r="X20" s="1235"/>
      <c r="Y20" s="1235"/>
      <c r="Z20" s="1235"/>
      <c r="AA20" s="1235"/>
      <c r="AB20" s="1235"/>
      <c r="AC20" s="1012"/>
      <c r="AD20" s="1012"/>
      <c r="AE20" s="1012"/>
      <c r="AF20" s="1012"/>
      <c r="AG20" s="1012"/>
    </row>
    <row r="21" spans="1:33" x14ac:dyDescent="0.2">
      <c r="A21" s="1009">
        <v>7</v>
      </c>
      <c r="B21" s="1009"/>
      <c r="C21" s="1010"/>
      <c r="D21" s="1010"/>
      <c r="E21" s="1010"/>
      <c r="F21" s="1010"/>
      <c r="G21" s="1010"/>
      <c r="H21" s="1010"/>
      <c r="I21" s="1011"/>
      <c r="J21" s="1011"/>
      <c r="K21" s="1011"/>
      <c r="L21" s="1011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235"/>
      <c r="Y21" s="1235"/>
      <c r="Z21" s="1235"/>
      <c r="AA21" s="1235"/>
      <c r="AB21" s="1235"/>
      <c r="AC21" s="1012"/>
      <c r="AD21" s="1012"/>
      <c r="AE21" s="1012"/>
      <c r="AF21" s="1012"/>
      <c r="AG21" s="1012"/>
    </row>
    <row r="22" spans="1:33" x14ac:dyDescent="0.2">
      <c r="A22" s="1009">
        <v>8</v>
      </c>
      <c r="B22" s="1009"/>
      <c r="C22" s="1010"/>
      <c r="D22" s="1010"/>
      <c r="E22" s="1010"/>
      <c r="F22" s="1010"/>
      <c r="G22" s="1010"/>
      <c r="H22" s="1010"/>
      <c r="I22" s="1011"/>
      <c r="J22" s="1011"/>
      <c r="K22" s="1011"/>
      <c r="L22" s="1011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235"/>
      <c r="Y22" s="1235"/>
      <c r="Z22" s="1235"/>
      <c r="AA22" s="1235"/>
      <c r="AB22" s="1235"/>
      <c r="AC22" s="1012"/>
      <c r="AD22" s="1012"/>
      <c r="AE22" s="1012"/>
      <c r="AF22" s="1012"/>
      <c r="AG22" s="1012"/>
    </row>
    <row r="23" spans="1:33" x14ac:dyDescent="0.2">
      <c r="A23" s="1009">
        <v>9</v>
      </c>
      <c r="B23" s="1009"/>
      <c r="C23" s="1010"/>
      <c r="D23" s="1010"/>
      <c r="E23" s="1010"/>
      <c r="F23" s="1010"/>
      <c r="G23" s="1010"/>
      <c r="H23" s="1010"/>
      <c r="I23" s="1011"/>
      <c r="J23" s="1011"/>
      <c r="K23" s="1011"/>
      <c r="L23" s="1011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22"/>
      <c r="X23" s="1235"/>
      <c r="Y23" s="1235"/>
      <c r="Z23" s="1235"/>
      <c r="AA23" s="1235"/>
      <c r="AB23" s="1235"/>
      <c r="AC23" s="1012"/>
      <c r="AD23" s="1012"/>
      <c r="AE23" s="1012"/>
      <c r="AF23" s="1012"/>
      <c r="AG23" s="1012"/>
    </row>
    <row r="24" spans="1:33" x14ac:dyDescent="0.2">
      <c r="A24" s="1009">
        <v>10</v>
      </c>
      <c r="B24" s="1009"/>
      <c r="C24" s="1010"/>
      <c r="D24" s="1010"/>
      <c r="E24" s="1010"/>
      <c r="F24" s="1010"/>
      <c r="G24" s="1010"/>
      <c r="H24" s="1010"/>
      <c r="I24" s="1011"/>
      <c r="J24" s="1011"/>
      <c r="K24" s="1011"/>
      <c r="L24" s="1011"/>
      <c r="M24" s="1022"/>
      <c r="N24" s="1022"/>
      <c r="O24" s="1022"/>
      <c r="P24" s="1022"/>
      <c r="Q24" s="1022"/>
      <c r="R24" s="1022"/>
      <c r="S24" s="1022"/>
      <c r="T24" s="1022"/>
      <c r="U24" s="1022"/>
      <c r="V24" s="1022"/>
      <c r="W24" s="1022"/>
      <c r="X24" s="1235"/>
      <c r="Y24" s="1235"/>
      <c r="Z24" s="1235"/>
      <c r="AA24" s="1235"/>
      <c r="AB24" s="1235"/>
      <c r="AC24" s="1012"/>
      <c r="AD24" s="1012"/>
      <c r="AE24" s="1012"/>
      <c r="AF24" s="1012"/>
      <c r="AG24" s="1012"/>
    </row>
    <row r="25" spans="1:33" x14ac:dyDescent="0.2">
      <c r="A25" s="1009">
        <v>11</v>
      </c>
      <c r="B25" s="1009"/>
      <c r="C25" s="1010"/>
      <c r="D25" s="1010"/>
      <c r="E25" s="1010"/>
      <c r="F25" s="1010"/>
      <c r="G25" s="1010"/>
      <c r="H25" s="1010"/>
      <c r="I25" s="1011"/>
      <c r="J25" s="1011"/>
      <c r="K25" s="1011"/>
      <c r="L25" s="1011"/>
      <c r="M25" s="1022"/>
      <c r="N25" s="1022"/>
      <c r="O25" s="1022"/>
      <c r="P25" s="1022"/>
      <c r="Q25" s="1022"/>
      <c r="R25" s="1022"/>
      <c r="S25" s="1022"/>
      <c r="T25" s="1022"/>
      <c r="U25" s="1022"/>
      <c r="V25" s="1022"/>
      <c r="W25" s="1022"/>
      <c r="X25" s="1235"/>
      <c r="Y25" s="1235"/>
      <c r="Z25" s="1235"/>
      <c r="AA25" s="1235"/>
      <c r="AB25" s="1235"/>
      <c r="AC25" s="1012"/>
      <c r="AD25" s="1012"/>
      <c r="AE25" s="1012"/>
      <c r="AF25" s="1012"/>
      <c r="AG25" s="1012"/>
    </row>
    <row r="26" spans="1:33" x14ac:dyDescent="0.2">
      <c r="A26" s="1009">
        <v>12</v>
      </c>
      <c r="B26" s="1009"/>
      <c r="C26" s="1010"/>
      <c r="D26" s="1010"/>
      <c r="E26" s="1010"/>
      <c r="F26" s="1010"/>
      <c r="G26" s="1010"/>
      <c r="H26" s="1010"/>
      <c r="I26" s="1011"/>
      <c r="J26" s="1011"/>
      <c r="K26" s="1011"/>
      <c r="L26" s="1011"/>
      <c r="M26" s="1022"/>
      <c r="N26" s="1022"/>
      <c r="O26" s="1022"/>
      <c r="P26" s="1022"/>
      <c r="Q26" s="1022"/>
      <c r="R26" s="1022"/>
      <c r="S26" s="1022"/>
      <c r="T26" s="1022"/>
      <c r="U26" s="1022"/>
      <c r="V26" s="1022"/>
      <c r="W26" s="1022"/>
      <c r="X26" s="1235"/>
      <c r="Y26" s="1235"/>
      <c r="Z26" s="1235"/>
      <c r="AA26" s="1235"/>
      <c r="AB26" s="1235"/>
      <c r="AC26" s="1012"/>
      <c r="AD26" s="1012"/>
      <c r="AE26" s="1012"/>
      <c r="AF26" s="1012"/>
      <c r="AG26" s="1012"/>
    </row>
    <row r="27" spans="1:33" x14ac:dyDescent="0.2">
      <c r="A27" s="1009">
        <v>13</v>
      </c>
      <c r="B27" s="1009"/>
      <c r="C27" s="1010"/>
      <c r="D27" s="1010"/>
      <c r="E27" s="1010"/>
      <c r="F27" s="1010"/>
      <c r="G27" s="1010"/>
      <c r="H27" s="1010"/>
      <c r="I27" s="1011"/>
      <c r="J27" s="1011"/>
      <c r="K27" s="1011"/>
      <c r="L27" s="1011"/>
      <c r="M27" s="1022"/>
      <c r="N27" s="1022"/>
      <c r="O27" s="1022"/>
      <c r="P27" s="1022"/>
      <c r="Q27" s="1022"/>
      <c r="R27" s="1022"/>
      <c r="S27" s="1022"/>
      <c r="T27" s="1022"/>
      <c r="U27" s="1022"/>
      <c r="V27" s="1022"/>
      <c r="W27" s="1022"/>
      <c r="X27" s="1235"/>
      <c r="Y27" s="1235"/>
      <c r="Z27" s="1235"/>
      <c r="AA27" s="1235"/>
      <c r="AB27" s="1235"/>
      <c r="AC27" s="1012"/>
      <c r="AD27" s="1012"/>
      <c r="AE27" s="1012"/>
      <c r="AF27" s="1012"/>
      <c r="AG27" s="1012"/>
    </row>
    <row r="28" spans="1:33" x14ac:dyDescent="0.2">
      <c r="A28" s="1009">
        <v>14</v>
      </c>
      <c r="B28" s="1009"/>
      <c r="C28" s="1010"/>
      <c r="D28" s="1010"/>
      <c r="E28" s="1010"/>
      <c r="F28" s="1010"/>
      <c r="G28" s="1010"/>
      <c r="H28" s="1010"/>
      <c r="I28" s="1011"/>
      <c r="J28" s="1011"/>
      <c r="K28" s="1011"/>
      <c r="L28" s="1011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235"/>
      <c r="Y28" s="1235"/>
      <c r="Z28" s="1235"/>
      <c r="AA28" s="1235"/>
      <c r="AB28" s="1235"/>
      <c r="AC28" s="1012"/>
      <c r="AD28" s="1012"/>
      <c r="AE28" s="1012"/>
      <c r="AF28" s="1012"/>
      <c r="AG28" s="1012"/>
    </row>
    <row r="29" spans="1:33" x14ac:dyDescent="0.2">
      <c r="A29" s="1009">
        <v>15</v>
      </c>
      <c r="B29" s="1009"/>
      <c r="C29" s="1010"/>
      <c r="D29" s="1010"/>
      <c r="E29" s="1010"/>
      <c r="F29" s="1010"/>
      <c r="G29" s="1010"/>
      <c r="H29" s="1010"/>
      <c r="I29" s="1011"/>
      <c r="J29" s="1011"/>
      <c r="K29" s="1011"/>
      <c r="L29" s="1011"/>
      <c r="M29" s="1022"/>
      <c r="N29" s="1022"/>
      <c r="O29" s="1022"/>
      <c r="P29" s="1022"/>
      <c r="Q29" s="1022"/>
      <c r="R29" s="1022"/>
      <c r="S29" s="1022"/>
      <c r="T29" s="1022"/>
      <c r="U29" s="1022"/>
      <c r="V29" s="1022"/>
      <c r="W29" s="1022"/>
      <c r="X29" s="1235"/>
      <c r="Y29" s="1235"/>
      <c r="Z29" s="1235"/>
      <c r="AA29" s="1235"/>
      <c r="AB29" s="1235"/>
      <c r="AC29" s="1012"/>
      <c r="AD29" s="1012"/>
      <c r="AE29" s="1012"/>
      <c r="AF29" s="1012"/>
      <c r="AG29" s="1012"/>
    </row>
    <row r="32" spans="1:33" x14ac:dyDescent="0.2">
      <c r="A32" s="1175" t="s">
        <v>180</v>
      </c>
      <c r="B32" s="1175"/>
      <c r="C32" s="1175"/>
      <c r="D32" s="1176"/>
      <c r="E32" s="1176"/>
      <c r="F32" s="1176"/>
      <c r="G32" s="419"/>
      <c r="H32" s="420"/>
      <c r="I32" s="420"/>
      <c r="J32" s="420"/>
      <c r="K32" s="420"/>
      <c r="L32" s="420"/>
      <c r="M32" s="1176"/>
      <c r="N32" s="1176"/>
      <c r="O32" s="1176"/>
      <c r="P32" s="1176"/>
      <c r="Q32" s="1176"/>
      <c r="R32" s="1176"/>
    </row>
    <row r="33" spans="1:18" x14ac:dyDescent="0.2">
      <c r="A33" s="421"/>
      <c r="B33" s="421"/>
      <c r="C33" s="421"/>
      <c r="D33" s="1149" t="s">
        <v>181</v>
      </c>
      <c r="E33" s="1149"/>
      <c r="F33" s="1149"/>
      <c r="G33" s="423"/>
      <c r="H33" s="1177" t="s">
        <v>182</v>
      </c>
      <c r="I33" s="1177"/>
      <c r="J33" s="1177"/>
      <c r="K33" s="1177"/>
      <c r="L33" s="421"/>
      <c r="M33" s="1149" t="s">
        <v>183</v>
      </c>
      <c r="N33" s="1149"/>
      <c r="O33" s="1149"/>
      <c r="P33" s="1149"/>
      <c r="Q33" s="1149"/>
      <c r="R33" s="1149"/>
    </row>
    <row r="34" spans="1:18" x14ac:dyDescent="0.2">
      <c r="N34" s="188"/>
      <c r="O34" s="188"/>
      <c r="P34" s="188"/>
      <c r="Q34" s="188"/>
    </row>
  </sheetData>
  <sheetProtection selectLockedCells="1" selectUnlockedCells="1"/>
  <mergeCells count="119">
    <mergeCell ref="D33:F33"/>
    <mergeCell ref="H33:K33"/>
    <mergeCell ref="M33:R33"/>
    <mergeCell ref="A1:Z1"/>
    <mergeCell ref="AA1:AG6"/>
    <mergeCell ref="A2:Z2"/>
    <mergeCell ref="A3:Z3"/>
    <mergeCell ref="A4:Z4"/>
    <mergeCell ref="A5:Z5"/>
    <mergeCell ref="A6:Z6"/>
    <mergeCell ref="Q7:W7"/>
    <mergeCell ref="A8:AG8"/>
    <mergeCell ref="A9:B9"/>
    <mergeCell ref="C9:H9"/>
    <mergeCell ref="I9:L9"/>
    <mergeCell ref="M9:W9"/>
    <mergeCell ref="X9:AB9"/>
    <mergeCell ref="AC9:AG9"/>
    <mergeCell ref="A10:AG10"/>
    <mergeCell ref="A11:B11"/>
    <mergeCell ref="AC11:AG11"/>
    <mergeCell ref="A12:AG12"/>
    <mergeCell ref="A13:B13"/>
    <mergeCell ref="C13:AG13"/>
    <mergeCell ref="A14:AG14"/>
    <mergeCell ref="A15:B15"/>
    <mergeCell ref="C15:H15"/>
    <mergeCell ref="I15:L15"/>
    <mergeCell ref="M15:W15"/>
    <mergeCell ref="X15:AB15"/>
    <mergeCell ref="AC15:AG15"/>
    <mergeCell ref="A16:B16"/>
    <mergeCell ref="C16:H16"/>
    <mergeCell ref="I16:L16"/>
    <mergeCell ref="M16:W16"/>
    <mergeCell ref="X16:AB16"/>
    <mergeCell ref="AC16:AG16"/>
    <mergeCell ref="A17:B17"/>
    <mergeCell ref="C17:H17"/>
    <mergeCell ref="I17:L17"/>
    <mergeCell ref="M17:W17"/>
    <mergeCell ref="X17:AB17"/>
    <mergeCell ref="AC17:AG17"/>
    <mergeCell ref="A18:B18"/>
    <mergeCell ref="C18:H18"/>
    <mergeCell ref="I18:L18"/>
    <mergeCell ref="M18:W18"/>
    <mergeCell ref="X18:AB18"/>
    <mergeCell ref="AC18:AG18"/>
    <mergeCell ref="A19:B19"/>
    <mergeCell ref="C19:H19"/>
    <mergeCell ref="I19:L19"/>
    <mergeCell ref="M19:W19"/>
    <mergeCell ref="X19:AB19"/>
    <mergeCell ref="AC19:AG19"/>
    <mergeCell ref="A20:B20"/>
    <mergeCell ref="C20:H20"/>
    <mergeCell ref="I20:L20"/>
    <mergeCell ref="M20:W20"/>
    <mergeCell ref="X20:AB20"/>
    <mergeCell ref="AC20:AG20"/>
    <mergeCell ref="A21:B21"/>
    <mergeCell ref="C21:H21"/>
    <mergeCell ref="I21:L21"/>
    <mergeCell ref="M21:W21"/>
    <mergeCell ref="X21:AB21"/>
    <mergeCell ref="AC21:AG21"/>
    <mergeCell ref="AC25:AG25"/>
    <mergeCell ref="A22:B22"/>
    <mergeCell ref="C22:H22"/>
    <mergeCell ref="I22:L22"/>
    <mergeCell ref="M22:W22"/>
    <mergeCell ref="X22:AB22"/>
    <mergeCell ref="AC22:AG22"/>
    <mergeCell ref="A23:B23"/>
    <mergeCell ref="C23:H23"/>
    <mergeCell ref="I23:L23"/>
    <mergeCell ref="M23:W23"/>
    <mergeCell ref="X23:AB23"/>
    <mergeCell ref="AC23:AG23"/>
    <mergeCell ref="A32:C32"/>
    <mergeCell ref="D32:F32"/>
    <mergeCell ref="M32:R32"/>
    <mergeCell ref="A29:B29"/>
    <mergeCell ref="C29:H29"/>
    <mergeCell ref="I29:L29"/>
    <mergeCell ref="M29:W29"/>
    <mergeCell ref="A26:B26"/>
    <mergeCell ref="C26:H26"/>
    <mergeCell ref="I26:L26"/>
    <mergeCell ref="M26:W26"/>
    <mergeCell ref="A27:B27"/>
    <mergeCell ref="C27:H27"/>
    <mergeCell ref="I27:L27"/>
    <mergeCell ref="M27:W27"/>
    <mergeCell ref="C11:AB11"/>
    <mergeCell ref="X29:AB29"/>
    <mergeCell ref="AC29:AG29"/>
    <mergeCell ref="A28:B28"/>
    <mergeCell ref="C28:H28"/>
    <mergeCell ref="I28:L28"/>
    <mergeCell ref="M28:W28"/>
    <mergeCell ref="X28:AB28"/>
    <mergeCell ref="AC28:AG28"/>
    <mergeCell ref="X26:AB26"/>
    <mergeCell ref="AC26:AG26"/>
    <mergeCell ref="X27:AB27"/>
    <mergeCell ref="AC27:AG27"/>
    <mergeCell ref="A24:B24"/>
    <mergeCell ref="C24:H24"/>
    <mergeCell ref="I24:L24"/>
    <mergeCell ref="M24:W24"/>
    <mergeCell ref="X24:AB24"/>
    <mergeCell ref="AC24:AG24"/>
    <mergeCell ref="A25:B25"/>
    <mergeCell ref="C25:H25"/>
    <mergeCell ref="I25:L25"/>
    <mergeCell ref="M25:W25"/>
    <mergeCell ref="X25:AB25"/>
  </mergeCells>
  <pageMargins left="0.75" right="0.75" top="0.2298611111111111" bottom="1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72"/>
  <sheetViews>
    <sheetView topLeftCell="A45" zoomScale="88" zoomScaleNormal="88" workbookViewId="0">
      <selection activeCell="H42" sqref="H42"/>
    </sheetView>
  </sheetViews>
  <sheetFormatPr defaultRowHeight="12" x14ac:dyDescent="0.2"/>
  <cols>
    <col min="1" max="1" width="6" style="74" bestFit="1" customWidth="1"/>
    <col min="2" max="2" width="27" style="74" customWidth="1"/>
    <col min="3" max="3" width="20.85546875" style="75" customWidth="1"/>
    <col min="4" max="4" width="16.42578125" style="75" customWidth="1"/>
    <col min="5" max="5" width="17.7109375" style="75" customWidth="1"/>
    <col min="6" max="6" width="30.42578125" style="74" customWidth="1"/>
    <col min="7" max="7" width="30" style="74" customWidth="1"/>
    <col min="8" max="8" width="25.42578125" style="74" customWidth="1"/>
    <col min="9" max="9" width="29.7109375" style="74" customWidth="1"/>
    <col min="10" max="10" width="37.5703125" style="74" customWidth="1"/>
    <col min="11" max="11" width="36.7109375" style="74" customWidth="1"/>
    <col min="12" max="12" width="27.7109375" style="74" customWidth="1"/>
    <col min="13" max="13" width="29" style="74" customWidth="1"/>
    <col min="14" max="14" width="32.42578125" style="74" customWidth="1"/>
    <col min="15" max="15" width="30.140625" style="74" customWidth="1"/>
    <col min="16" max="16" width="22.5703125" style="74" customWidth="1"/>
    <col min="17" max="17" width="24.5703125" style="74" hidden="1" customWidth="1"/>
    <col min="18" max="18" width="21.28515625" style="74" hidden="1" customWidth="1"/>
    <col min="19" max="19" width="20.7109375" style="74" hidden="1" customWidth="1"/>
    <col min="20" max="20" width="19.5703125" style="74" hidden="1" customWidth="1"/>
    <col min="21" max="21" width="20.5703125" style="74" hidden="1" customWidth="1"/>
    <col min="22" max="22" width="23.28515625" style="74" hidden="1" customWidth="1"/>
    <col min="23" max="23" width="24.7109375" style="74" hidden="1" customWidth="1"/>
    <col min="24" max="16384" width="9.140625" style="74"/>
  </cols>
  <sheetData>
    <row r="1" spans="1:11" ht="12.75" x14ac:dyDescent="0.2">
      <c r="D1" s="1241" t="s">
        <v>1800</v>
      </c>
      <c r="E1" s="1070"/>
    </row>
    <row r="2" spans="1:11" x14ac:dyDescent="0.2">
      <c r="A2" s="76"/>
      <c r="B2" s="76"/>
      <c r="C2" s="77"/>
      <c r="D2" s="1068" t="s">
        <v>1801</v>
      </c>
      <c r="E2" s="1068"/>
      <c r="F2" s="78"/>
      <c r="H2" s="76"/>
      <c r="K2" s="76"/>
    </row>
    <row r="3" spans="1:11" ht="12.75" customHeight="1" x14ac:dyDescent="0.2">
      <c r="A3" s="76"/>
      <c r="B3" s="76"/>
      <c r="D3" s="1069" t="s">
        <v>1802</v>
      </c>
      <c r="E3" s="1069"/>
      <c r="F3" s="79"/>
      <c r="H3" s="76"/>
      <c r="K3" s="76"/>
    </row>
    <row r="4" spans="1:11" x14ac:dyDescent="0.2">
      <c r="A4" s="76"/>
      <c r="B4" s="76"/>
      <c r="C4" s="77"/>
      <c r="D4" s="1068" t="s">
        <v>184</v>
      </c>
      <c r="E4" s="1068"/>
      <c r="F4" s="78"/>
      <c r="H4" s="76"/>
      <c r="K4" s="76"/>
    </row>
    <row r="5" spans="1:11" x14ac:dyDescent="0.2">
      <c r="A5" s="76"/>
      <c r="B5" s="76"/>
      <c r="C5" s="77"/>
      <c r="D5" s="1068" t="s">
        <v>1974</v>
      </c>
      <c r="E5" s="1068"/>
      <c r="F5" s="80"/>
      <c r="H5" s="76"/>
      <c r="K5" s="76"/>
    </row>
    <row r="6" spans="1:11" x14ac:dyDescent="0.2">
      <c r="A6" s="76"/>
      <c r="B6" s="76"/>
      <c r="C6" s="77"/>
      <c r="D6" s="77"/>
      <c r="E6" s="77"/>
      <c r="F6" s="76"/>
      <c r="G6" s="76"/>
      <c r="H6" s="76"/>
      <c r="I6" s="76"/>
      <c r="J6" s="76"/>
      <c r="K6" s="76"/>
    </row>
    <row r="7" spans="1:11" x14ac:dyDescent="0.2">
      <c r="A7" s="76"/>
      <c r="B7" s="76"/>
      <c r="C7" s="77"/>
      <c r="D7" s="77"/>
      <c r="E7" s="358" t="s">
        <v>1803</v>
      </c>
      <c r="F7" s="76"/>
      <c r="G7" s="76"/>
      <c r="H7" s="76"/>
      <c r="I7" s="76"/>
      <c r="J7" s="76"/>
      <c r="K7" s="76"/>
    </row>
    <row r="8" spans="1:11" ht="60" customHeight="1" x14ac:dyDescent="0.2">
      <c r="A8" s="1243" t="s">
        <v>185</v>
      </c>
      <c r="B8" s="1243"/>
      <c r="C8" s="1243"/>
      <c r="D8" s="1243"/>
      <c r="E8" s="1243"/>
      <c r="F8" s="81"/>
      <c r="G8" s="81"/>
      <c r="H8" s="81"/>
      <c r="I8" s="81"/>
      <c r="J8" s="81"/>
      <c r="K8" s="81"/>
    </row>
    <row r="9" spans="1:11" x14ac:dyDescent="0.2">
      <c r="A9" s="82"/>
      <c r="B9" s="82"/>
      <c r="C9" s="83"/>
      <c r="D9" s="83"/>
      <c r="E9" s="83"/>
      <c r="F9" s="82"/>
      <c r="G9" s="82"/>
      <c r="H9" s="82"/>
      <c r="I9" s="82"/>
      <c r="J9" s="82"/>
      <c r="K9" s="82"/>
    </row>
    <row r="10" spans="1:11" x14ac:dyDescent="0.2">
      <c r="A10" s="76" t="s">
        <v>186</v>
      </c>
      <c r="B10" s="76" t="s">
        <v>3</v>
      </c>
      <c r="C10" s="1071">
        <f>Декларация!D5</f>
        <v>0</v>
      </c>
      <c r="D10" s="1071"/>
      <c r="E10" s="1071"/>
      <c r="F10" s="76"/>
      <c r="G10" s="76"/>
      <c r="H10" s="76"/>
      <c r="I10" s="76"/>
      <c r="J10" s="76"/>
      <c r="K10" s="76"/>
    </row>
    <row r="11" spans="1:11" x14ac:dyDescent="0.2">
      <c r="A11" s="76" t="s">
        <v>187</v>
      </c>
      <c r="B11" s="76" t="s">
        <v>188</v>
      </c>
      <c r="C11" s="77"/>
      <c r="D11" s="1072">
        <f>Декларация!G9</f>
        <v>0</v>
      </c>
      <c r="E11" s="1072"/>
      <c r="F11" s="76"/>
      <c r="G11" s="76"/>
      <c r="H11" s="76"/>
      <c r="I11" s="76"/>
      <c r="J11" s="76"/>
      <c r="K11" s="76"/>
    </row>
    <row r="12" spans="1:11" x14ac:dyDescent="0.2">
      <c r="A12" s="76" t="s">
        <v>189</v>
      </c>
      <c r="B12" s="76" t="s">
        <v>190</v>
      </c>
      <c r="C12" s="84" t="s">
        <v>2051</v>
      </c>
      <c r="D12" s="77"/>
      <c r="E12" s="77"/>
      <c r="F12" s="76"/>
      <c r="G12" s="76"/>
      <c r="H12" s="76"/>
      <c r="I12" s="76"/>
      <c r="J12" s="76"/>
      <c r="K12" s="76"/>
    </row>
    <row r="14" spans="1:11" x14ac:dyDescent="0.2">
      <c r="A14" s="76"/>
      <c r="B14" s="1244" t="s">
        <v>191</v>
      </c>
      <c r="C14" s="1244"/>
      <c r="D14" s="1244"/>
      <c r="E14" s="1244"/>
      <c r="F14" s="76"/>
      <c r="G14" s="76"/>
      <c r="H14" s="76"/>
      <c r="I14" s="76"/>
      <c r="J14" s="76"/>
      <c r="K14" s="76"/>
    </row>
    <row r="15" spans="1:11" x14ac:dyDescent="0.2">
      <c r="A15" s="85"/>
      <c r="B15" s="85"/>
      <c r="C15" s="86"/>
      <c r="D15" s="86"/>
      <c r="E15" s="86"/>
    </row>
    <row r="16" spans="1:11" ht="87" customHeight="1" x14ac:dyDescent="0.2">
      <c r="A16" s="369" t="s">
        <v>192</v>
      </c>
      <c r="B16" s="369" t="s">
        <v>193</v>
      </c>
      <c r="C16" s="370" t="s">
        <v>194</v>
      </c>
      <c r="D16" s="370" t="s">
        <v>195</v>
      </c>
      <c r="E16" s="370" t="s">
        <v>196</v>
      </c>
    </row>
    <row r="17" spans="1:23" ht="21" customHeight="1" x14ac:dyDescent="0.2">
      <c r="A17" s="371">
        <v>1</v>
      </c>
      <c r="B17" s="371">
        <v>2</v>
      </c>
      <c r="C17" s="372">
        <v>3</v>
      </c>
      <c r="D17" s="372">
        <v>4</v>
      </c>
      <c r="E17" s="372" t="s">
        <v>197</v>
      </c>
    </row>
    <row r="18" spans="1:23" ht="36" x14ac:dyDescent="0.2">
      <c r="A18" s="373">
        <v>1</v>
      </c>
      <c r="B18" s="374" t="s">
        <v>198</v>
      </c>
      <c r="C18" s="375">
        <f>F39</f>
        <v>0</v>
      </c>
      <c r="D18" s="375">
        <f>F46</f>
        <v>0</v>
      </c>
      <c r="E18" s="375">
        <f t="shared" ref="E18:E27" si="0">C18+D18</f>
        <v>0</v>
      </c>
      <c r="Q18" s="1069">
        <f>'ФОРМА-100.02'!Q11:W11</f>
        <v>0</v>
      </c>
      <c r="R18" s="1069"/>
      <c r="S18" s="1069"/>
      <c r="T18" s="1069"/>
      <c r="U18" s="1069"/>
      <c r="V18" s="1069"/>
      <c r="W18" s="1069"/>
    </row>
    <row r="19" spans="1:23" ht="36" x14ac:dyDescent="0.2">
      <c r="A19" s="373">
        <v>2</v>
      </c>
      <c r="B19" s="374" t="s">
        <v>199</v>
      </c>
      <c r="C19" s="375">
        <f>G39</f>
        <v>0</v>
      </c>
      <c r="D19" s="375">
        <f>G46</f>
        <v>0</v>
      </c>
      <c r="E19" s="375">
        <f t="shared" si="0"/>
        <v>0</v>
      </c>
      <c r="Q19" s="1069">
        <f>'ФОРМА-100.02'!Q21:W21</f>
        <v>0</v>
      </c>
      <c r="R19" s="1069"/>
      <c r="S19" s="1069"/>
      <c r="T19" s="1069"/>
      <c r="U19" s="1069"/>
      <c r="V19" s="1069"/>
      <c r="W19" s="1069"/>
    </row>
    <row r="20" spans="1:23" ht="36" x14ac:dyDescent="0.2">
      <c r="A20" s="373">
        <v>3</v>
      </c>
      <c r="B20" s="376" t="s">
        <v>200</v>
      </c>
      <c r="C20" s="375">
        <f>H39</f>
        <v>0</v>
      </c>
      <c r="D20" s="375">
        <f>H46</f>
        <v>0</v>
      </c>
      <c r="E20" s="375">
        <f t="shared" si="0"/>
        <v>0</v>
      </c>
      <c r="Q20" s="1069">
        <f>'ФОРМА-100.02'!Q31:W31</f>
        <v>0</v>
      </c>
      <c r="R20" s="1069"/>
      <c r="S20" s="1069"/>
      <c r="T20" s="1069"/>
      <c r="U20" s="1069"/>
      <c r="V20" s="1069"/>
      <c r="W20" s="1069"/>
    </row>
    <row r="21" spans="1:23" ht="24" x14ac:dyDescent="0.2">
      <c r="A21" s="373">
        <v>4</v>
      </c>
      <c r="B21" s="376" t="s">
        <v>201</v>
      </c>
      <c r="C21" s="375">
        <f>I38</f>
        <v>0</v>
      </c>
      <c r="D21" s="375">
        <f>I46</f>
        <v>0</v>
      </c>
      <c r="E21" s="375">
        <f t="shared" si="0"/>
        <v>0</v>
      </c>
      <c r="Q21" s="1238"/>
      <c r="R21" s="1238"/>
      <c r="S21" s="1238"/>
      <c r="T21" s="1238"/>
      <c r="U21" s="1238"/>
      <c r="V21" s="1238"/>
      <c r="W21" s="1238"/>
    </row>
    <row r="22" spans="1:23" ht="36" x14ac:dyDescent="0.2">
      <c r="A22" s="373">
        <v>5</v>
      </c>
      <c r="B22" s="376" t="s">
        <v>202</v>
      </c>
      <c r="C22" s="375">
        <f>J39</f>
        <v>0</v>
      </c>
      <c r="D22" s="375">
        <f>J46</f>
        <v>0</v>
      </c>
      <c r="E22" s="375">
        <f t="shared" si="0"/>
        <v>0</v>
      </c>
      <c r="Q22" s="1069">
        <f>'ФОРМА-100.02'!Q101:W101</f>
        <v>0</v>
      </c>
      <c r="R22" s="1069"/>
      <c r="S22" s="1069"/>
      <c r="T22" s="1069"/>
      <c r="U22" s="1069"/>
      <c r="V22" s="1069"/>
      <c r="W22" s="1069"/>
    </row>
    <row r="23" spans="1:23" ht="36" x14ac:dyDescent="0.2">
      <c r="A23" s="378">
        <v>6</v>
      </c>
      <c r="B23" s="379" t="s">
        <v>203</v>
      </c>
      <c r="C23" s="380">
        <f>K39</f>
        <v>0</v>
      </c>
      <c r="D23" s="380">
        <f>D18+D19-D20</f>
        <v>0</v>
      </c>
      <c r="E23" s="380">
        <f t="shared" si="0"/>
        <v>0</v>
      </c>
      <c r="Q23" s="1069">
        <f>'ФОРМА-100.02'!Q51:W51</f>
        <v>0</v>
      </c>
      <c r="R23" s="1069"/>
      <c r="S23" s="1069"/>
      <c r="T23" s="1069"/>
      <c r="U23" s="1069"/>
      <c r="V23" s="1069"/>
      <c r="W23" s="1069"/>
    </row>
    <row r="24" spans="1:23" ht="23.45" customHeight="1" x14ac:dyDescent="0.2">
      <c r="A24" s="373">
        <v>7</v>
      </c>
      <c r="B24" s="377" t="s">
        <v>204</v>
      </c>
      <c r="C24" s="375">
        <f>L39</f>
        <v>0</v>
      </c>
      <c r="D24" s="375">
        <f>L46</f>
        <v>0</v>
      </c>
      <c r="E24" s="375">
        <f t="shared" si="0"/>
        <v>0</v>
      </c>
      <c r="Q24" s="1069">
        <f>'ФОРМА-100.02'!Q61:W61+'ФОРМА-100.02'!Q71:W71</f>
        <v>0</v>
      </c>
      <c r="R24" s="1069"/>
      <c r="S24" s="1069"/>
      <c r="T24" s="1069"/>
      <c r="U24" s="1069"/>
      <c r="V24" s="1069"/>
      <c r="W24" s="1069"/>
    </row>
    <row r="25" spans="1:23" ht="36" x14ac:dyDescent="0.2">
      <c r="A25" s="373">
        <v>8</v>
      </c>
      <c r="B25" s="376" t="s">
        <v>205</v>
      </c>
      <c r="C25" s="375"/>
      <c r="D25" s="375">
        <f>M46</f>
        <v>0</v>
      </c>
      <c r="E25" s="375">
        <f t="shared" si="0"/>
        <v>0</v>
      </c>
      <c r="Q25" s="1069">
        <f>'ФОРМА-100.02'!Q81:W81</f>
        <v>0</v>
      </c>
      <c r="R25" s="1069"/>
      <c r="S25" s="1069"/>
      <c r="T25" s="1069"/>
      <c r="U25" s="1069"/>
      <c r="V25" s="1069"/>
      <c r="W25" s="1069"/>
    </row>
    <row r="26" spans="1:23" ht="36" x14ac:dyDescent="0.2">
      <c r="A26" s="373">
        <v>9</v>
      </c>
      <c r="B26" s="376" t="s">
        <v>206</v>
      </c>
      <c r="C26" s="375">
        <f>N39</f>
        <v>0</v>
      </c>
      <c r="D26" s="375">
        <f>N46</f>
        <v>0</v>
      </c>
      <c r="E26" s="375">
        <f t="shared" si="0"/>
        <v>0</v>
      </c>
      <c r="Q26" s="1069">
        <f>'ФОРМА-100.02'!Q91:W91</f>
        <v>0</v>
      </c>
      <c r="R26" s="1069"/>
      <c r="S26" s="1069"/>
      <c r="T26" s="1069"/>
      <c r="U26" s="1069"/>
      <c r="V26" s="1069"/>
      <c r="W26" s="1069"/>
    </row>
    <row r="27" spans="1:23" ht="49.5" customHeight="1" x14ac:dyDescent="0.2">
      <c r="A27" s="373">
        <v>10</v>
      </c>
      <c r="B27" s="376" t="s">
        <v>207</v>
      </c>
      <c r="C27" s="375">
        <f>O39</f>
        <v>0</v>
      </c>
      <c r="D27" s="375">
        <f>O46</f>
        <v>0</v>
      </c>
      <c r="E27" s="375">
        <f t="shared" si="0"/>
        <v>0</v>
      </c>
      <c r="Q27" s="1238"/>
      <c r="R27" s="1238"/>
      <c r="S27" s="1238"/>
      <c r="T27" s="1238"/>
      <c r="U27" s="1238"/>
      <c r="V27" s="1238"/>
      <c r="W27" s="1238"/>
    </row>
    <row r="28" spans="1:23" x14ac:dyDescent="0.2">
      <c r="Q28" s="1238"/>
      <c r="R28" s="1238"/>
      <c r="S28" s="1238"/>
      <c r="T28" s="1238"/>
      <c r="U28" s="1238"/>
      <c r="V28" s="1238"/>
      <c r="W28" s="1238"/>
    </row>
    <row r="29" spans="1:23" x14ac:dyDescent="0.2">
      <c r="Q29" s="1238"/>
      <c r="R29" s="1238"/>
      <c r="S29" s="1238"/>
      <c r="T29" s="1238"/>
      <c r="U29" s="1238"/>
      <c r="V29" s="1238"/>
      <c r="W29" s="1238"/>
    </row>
    <row r="30" spans="1:23" x14ac:dyDescent="0.2">
      <c r="Q30" s="1238"/>
      <c r="R30" s="1238"/>
      <c r="S30" s="1238"/>
      <c r="T30" s="1238"/>
      <c r="U30" s="1238"/>
      <c r="V30" s="1238"/>
      <c r="W30" s="1238"/>
    </row>
    <row r="31" spans="1:23" s="5" customFormat="1" ht="27" customHeight="1" x14ac:dyDescent="0.2">
      <c r="A31" s="1240" t="s">
        <v>208</v>
      </c>
      <c r="B31" s="1240"/>
      <c r="C31" s="1240"/>
      <c r="D31" s="1240"/>
      <c r="E31" s="1240"/>
      <c r="F31" s="1240"/>
      <c r="G31" s="1240"/>
      <c r="H31" s="1240"/>
      <c r="I31" s="1240"/>
      <c r="J31" s="1240"/>
      <c r="K31" s="1240"/>
      <c r="L31" s="1240"/>
      <c r="M31" s="1240"/>
      <c r="N31" s="1240"/>
      <c r="O31" s="1240"/>
      <c r="Q31" s="1238"/>
      <c r="R31" s="1238"/>
      <c r="S31" s="1238"/>
      <c r="T31" s="1238"/>
      <c r="U31" s="1238"/>
      <c r="V31" s="1238"/>
      <c r="W31" s="1238"/>
    </row>
    <row r="32" spans="1:23" s="5" customFormat="1" ht="12.75" thickBot="1" x14ac:dyDescent="0.25">
      <c r="C32" s="88"/>
      <c r="D32" s="88"/>
      <c r="E32" s="88"/>
      <c r="O32" s="5" t="s">
        <v>209</v>
      </c>
      <c r="Q32" s="1238"/>
      <c r="R32" s="1238"/>
      <c r="S32" s="1238"/>
      <c r="T32" s="1238"/>
      <c r="U32" s="1238"/>
      <c r="V32" s="1238"/>
      <c r="W32" s="1238"/>
    </row>
    <row r="33" spans="1:23" s="90" customFormat="1" ht="72" customHeight="1" thickBot="1" x14ac:dyDescent="0.25">
      <c r="A33" s="381" t="s">
        <v>210</v>
      </c>
      <c r="B33" s="382" t="s">
        <v>211</v>
      </c>
      <c r="C33" s="383" t="s">
        <v>212</v>
      </c>
      <c r="D33" s="384" t="s">
        <v>213</v>
      </c>
      <c r="E33" s="385" t="s">
        <v>214</v>
      </c>
      <c r="F33" s="386" t="s">
        <v>215</v>
      </c>
      <c r="G33" s="387" t="s">
        <v>216</v>
      </c>
      <c r="H33" s="386" t="s">
        <v>217</v>
      </c>
      <c r="I33" s="387" t="s">
        <v>218</v>
      </c>
      <c r="J33" s="386" t="s">
        <v>219</v>
      </c>
      <c r="K33" s="387" t="s">
        <v>220</v>
      </c>
      <c r="L33" s="386" t="s">
        <v>221</v>
      </c>
      <c r="M33" s="387" t="s">
        <v>222</v>
      </c>
      <c r="N33" s="387" t="s">
        <v>223</v>
      </c>
      <c r="O33" s="388" t="s">
        <v>224</v>
      </c>
      <c r="Q33" s="91"/>
      <c r="R33" s="91"/>
      <c r="S33" s="91"/>
      <c r="T33" s="91"/>
      <c r="U33" s="91"/>
      <c r="V33" s="91"/>
      <c r="W33" s="91"/>
    </row>
    <row r="34" spans="1:23" s="5" customFormat="1" ht="30" customHeight="1" thickBot="1" x14ac:dyDescent="0.25">
      <c r="A34" s="389">
        <v>1</v>
      </c>
      <c r="B34" s="92">
        <v>2</v>
      </c>
      <c r="C34" s="93">
        <v>3</v>
      </c>
      <c r="D34" s="94">
        <v>4</v>
      </c>
      <c r="E34" s="94">
        <v>5</v>
      </c>
      <c r="F34" s="92">
        <v>6</v>
      </c>
      <c r="G34" s="95">
        <v>7</v>
      </c>
      <c r="H34" s="92">
        <v>8</v>
      </c>
      <c r="I34" s="95">
        <v>9</v>
      </c>
      <c r="J34" s="92">
        <v>10</v>
      </c>
      <c r="K34" s="96" t="s">
        <v>225</v>
      </c>
      <c r="L34" s="92" t="s">
        <v>226</v>
      </c>
      <c r="M34" s="95">
        <v>13</v>
      </c>
      <c r="N34" s="92">
        <v>14</v>
      </c>
      <c r="O34" s="390" t="s">
        <v>227</v>
      </c>
      <c r="Q34" s="1238"/>
      <c r="R34" s="1238"/>
      <c r="S34" s="1238"/>
      <c r="T34" s="1238"/>
      <c r="U34" s="1238"/>
      <c r="V34" s="1238"/>
      <c r="W34" s="1238"/>
    </row>
    <row r="35" spans="1:23" s="5" customFormat="1" x14ac:dyDescent="0.2">
      <c r="A35" s="391"/>
      <c r="B35" s="97"/>
      <c r="C35" s="98"/>
      <c r="D35" s="99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392"/>
      <c r="Q35" s="1238"/>
      <c r="R35" s="1238"/>
      <c r="S35" s="1238"/>
      <c r="T35" s="1238"/>
      <c r="U35" s="1238"/>
      <c r="V35" s="1238"/>
      <c r="W35" s="1238"/>
    </row>
    <row r="36" spans="1:23" s="5" customFormat="1" x14ac:dyDescent="0.2">
      <c r="A36" s="393"/>
      <c r="B36" s="102"/>
      <c r="C36" s="103"/>
      <c r="D36" s="104"/>
      <c r="E36" s="105"/>
      <c r="F36" s="106"/>
      <c r="G36" s="107" t="s">
        <v>228</v>
      </c>
      <c r="H36" s="106"/>
      <c r="I36" s="106"/>
      <c r="J36" s="106"/>
      <c r="K36" s="102"/>
      <c r="L36" s="102"/>
      <c r="M36" s="102"/>
      <c r="N36" s="102"/>
      <c r="O36" s="394"/>
      <c r="Q36" s="1238"/>
      <c r="R36" s="1238"/>
      <c r="S36" s="1238"/>
      <c r="T36" s="1238"/>
      <c r="U36" s="1238"/>
      <c r="V36" s="1238"/>
      <c r="W36" s="1238"/>
    </row>
    <row r="37" spans="1:23" s="5" customFormat="1" x14ac:dyDescent="0.2">
      <c r="A37" s="393">
        <v>1</v>
      </c>
      <c r="B37" s="102"/>
      <c r="C37" s="103">
        <v>1</v>
      </c>
      <c r="D37" s="108">
        <v>10</v>
      </c>
      <c r="E37" s="109">
        <v>10</v>
      </c>
      <c r="F37" s="109"/>
      <c r="G37" s="109"/>
      <c r="H37" s="109"/>
      <c r="I37" s="109"/>
      <c r="J37" s="109"/>
      <c r="K37" s="109">
        <f>F37+G37-H37+J37</f>
        <v>0</v>
      </c>
      <c r="L37" s="109">
        <f>K37*E37/100</f>
        <v>0</v>
      </c>
      <c r="M37" s="109"/>
      <c r="N37" s="109"/>
      <c r="O37" s="466">
        <f>K37-L37-M37-N37</f>
        <v>0</v>
      </c>
      <c r="Q37" s="1238"/>
      <c r="R37" s="1238"/>
      <c r="S37" s="1238"/>
      <c r="T37" s="1238"/>
      <c r="U37" s="1238"/>
      <c r="V37" s="1238"/>
      <c r="W37" s="1238"/>
    </row>
    <row r="38" spans="1:23" s="5" customFormat="1" x14ac:dyDescent="0.2">
      <c r="A38" s="393">
        <v>2</v>
      </c>
      <c r="B38" s="102"/>
      <c r="C38" s="103">
        <v>1</v>
      </c>
      <c r="D38" s="108">
        <v>10</v>
      </c>
      <c r="E38" s="109">
        <v>10</v>
      </c>
      <c r="F38" s="109"/>
      <c r="G38" s="109"/>
      <c r="H38" s="109"/>
      <c r="I38" s="109"/>
      <c r="J38" s="109"/>
      <c r="K38" s="109">
        <f>F38+G38-H38+J38</f>
        <v>0</v>
      </c>
      <c r="L38" s="109">
        <f>K38*E38/100</f>
        <v>0</v>
      </c>
      <c r="M38" s="109"/>
      <c r="N38" s="109"/>
      <c r="O38" s="466">
        <f>K38-L38-M38-N38</f>
        <v>0</v>
      </c>
      <c r="Q38" s="1238"/>
      <c r="R38" s="1238"/>
      <c r="S38" s="1238"/>
      <c r="T38" s="1238"/>
      <c r="U38" s="1238"/>
      <c r="V38" s="1238"/>
      <c r="W38" s="1238"/>
    </row>
    <row r="39" spans="1:23" s="5" customFormat="1" x14ac:dyDescent="0.2">
      <c r="A39" s="393"/>
      <c r="B39" s="110" t="s">
        <v>229</v>
      </c>
      <c r="C39" s="111"/>
      <c r="D39" s="112"/>
      <c r="E39" s="113"/>
      <c r="F39" s="467">
        <f t="shared" ref="F39:O39" si="1">SUM(F37:F38)</f>
        <v>0</v>
      </c>
      <c r="G39" s="467">
        <f t="shared" si="1"/>
        <v>0</v>
      </c>
      <c r="H39" s="467">
        <f t="shared" si="1"/>
        <v>0</v>
      </c>
      <c r="I39" s="467">
        <f t="shared" si="1"/>
        <v>0</v>
      </c>
      <c r="J39" s="467">
        <f t="shared" si="1"/>
        <v>0</v>
      </c>
      <c r="K39" s="467">
        <f t="shared" si="1"/>
        <v>0</v>
      </c>
      <c r="L39" s="467">
        <f t="shared" si="1"/>
        <v>0</v>
      </c>
      <c r="M39" s="467">
        <f t="shared" si="1"/>
        <v>0</v>
      </c>
      <c r="N39" s="467">
        <f t="shared" si="1"/>
        <v>0</v>
      </c>
      <c r="O39" s="468">
        <f t="shared" si="1"/>
        <v>0</v>
      </c>
      <c r="Q39" s="1238"/>
      <c r="R39" s="1238"/>
      <c r="S39" s="1238"/>
      <c r="T39" s="1238"/>
      <c r="U39" s="1238"/>
      <c r="V39" s="1238"/>
      <c r="W39" s="1238"/>
    </row>
    <row r="40" spans="1:23" s="5" customFormat="1" x14ac:dyDescent="0.2">
      <c r="A40" s="393"/>
      <c r="B40" s="102"/>
      <c r="C40" s="103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466">
        <f t="shared" ref="O40:O45" si="2">K40-L40-M40-N40</f>
        <v>0</v>
      </c>
      <c r="Q40" s="1238"/>
      <c r="R40" s="1238"/>
      <c r="S40" s="1238"/>
      <c r="T40" s="1238"/>
      <c r="U40" s="1238"/>
      <c r="V40" s="1238"/>
      <c r="W40" s="1238"/>
    </row>
    <row r="41" spans="1:23" s="5" customFormat="1" x14ac:dyDescent="0.2">
      <c r="A41" s="395"/>
      <c r="B41" s="115"/>
      <c r="C41" s="116"/>
      <c r="D41" s="117"/>
      <c r="E41" s="118"/>
      <c r="F41" s="469" t="s">
        <v>230</v>
      </c>
      <c r="G41" s="118"/>
      <c r="H41" s="118"/>
      <c r="I41" s="470"/>
      <c r="J41" s="470"/>
      <c r="K41" s="470"/>
      <c r="L41" s="470"/>
      <c r="M41" s="470"/>
      <c r="N41" s="470"/>
      <c r="O41" s="466"/>
      <c r="Q41" s="1238"/>
      <c r="R41" s="1238"/>
      <c r="S41" s="1238"/>
      <c r="T41" s="1238"/>
      <c r="U41" s="1238"/>
      <c r="V41" s="1238"/>
      <c r="W41" s="1238"/>
    </row>
    <row r="42" spans="1:23" s="5" customFormat="1" x14ac:dyDescent="0.2">
      <c r="A42" s="393">
        <v>3</v>
      </c>
      <c r="B42" s="102"/>
      <c r="C42" s="103">
        <v>2</v>
      </c>
      <c r="D42" s="108">
        <v>25</v>
      </c>
      <c r="E42" s="109">
        <v>25</v>
      </c>
      <c r="F42" s="109"/>
      <c r="G42" s="109"/>
      <c r="H42" s="109"/>
      <c r="I42" s="109"/>
      <c r="J42" s="109"/>
      <c r="K42" s="109">
        <f>F42+G42-H42+J42</f>
        <v>0</v>
      </c>
      <c r="L42" s="109">
        <f>K42*E42/100</f>
        <v>0</v>
      </c>
      <c r="M42" s="109"/>
      <c r="N42" s="109"/>
      <c r="O42" s="466">
        <f t="shared" si="2"/>
        <v>0</v>
      </c>
      <c r="Q42" s="1238"/>
      <c r="R42" s="1238"/>
      <c r="S42" s="1238"/>
      <c r="T42" s="1238"/>
      <c r="U42" s="1238"/>
      <c r="V42" s="1238"/>
      <c r="W42" s="1238"/>
    </row>
    <row r="43" spans="1:23" s="5" customFormat="1" x14ac:dyDescent="0.2">
      <c r="A43" s="393">
        <v>4</v>
      </c>
      <c r="B43" s="102"/>
      <c r="C43" s="103">
        <v>3</v>
      </c>
      <c r="D43" s="108">
        <v>40</v>
      </c>
      <c r="E43" s="109">
        <v>40</v>
      </c>
      <c r="F43" s="109"/>
      <c r="G43" s="109"/>
      <c r="H43" s="109"/>
      <c r="I43" s="109"/>
      <c r="J43" s="109"/>
      <c r="K43" s="109">
        <f>F43+G43-H43+J43</f>
        <v>0</v>
      </c>
      <c r="L43" s="109">
        <f>K43*E43/100</f>
        <v>0</v>
      </c>
      <c r="M43" s="109"/>
      <c r="N43" s="109"/>
      <c r="O43" s="466">
        <f t="shared" si="2"/>
        <v>0</v>
      </c>
      <c r="Q43" s="1238"/>
      <c r="R43" s="1238"/>
      <c r="S43" s="1238"/>
      <c r="T43" s="1238"/>
      <c r="U43" s="1238"/>
      <c r="V43" s="1238"/>
      <c r="W43" s="1238"/>
    </row>
    <row r="44" spans="1:23" s="5" customFormat="1" x14ac:dyDescent="0.2">
      <c r="A44" s="393">
        <v>5</v>
      </c>
      <c r="B44" s="102"/>
      <c r="C44" s="103">
        <v>4</v>
      </c>
      <c r="D44" s="108">
        <v>15</v>
      </c>
      <c r="E44" s="109">
        <v>15</v>
      </c>
      <c r="F44" s="109"/>
      <c r="G44" s="109"/>
      <c r="H44" s="109"/>
      <c r="I44" s="109"/>
      <c r="J44" s="109"/>
      <c r="K44" s="109">
        <f>F44+G44-H44+J44</f>
        <v>0</v>
      </c>
      <c r="L44" s="109">
        <f>K44*E44/100</f>
        <v>0</v>
      </c>
      <c r="M44" s="109"/>
      <c r="N44" s="109"/>
      <c r="O44" s="466">
        <f t="shared" si="2"/>
        <v>0</v>
      </c>
      <c r="Q44" s="1238"/>
      <c r="R44" s="1238"/>
      <c r="S44" s="1238"/>
      <c r="T44" s="1238"/>
      <c r="U44" s="1238"/>
      <c r="V44" s="1238"/>
      <c r="W44" s="1238"/>
    </row>
    <row r="45" spans="1:23" s="5" customFormat="1" x14ac:dyDescent="0.2">
      <c r="A45" s="393"/>
      <c r="B45" s="102"/>
      <c r="C45" s="103"/>
      <c r="D45" s="108"/>
      <c r="E45" s="109"/>
      <c r="F45" s="109"/>
      <c r="G45" s="109"/>
      <c r="H45" s="109"/>
      <c r="I45" s="109"/>
      <c r="J45" s="109"/>
      <c r="K45" s="109"/>
      <c r="L45" s="470"/>
      <c r="M45" s="109"/>
      <c r="N45" s="109"/>
      <c r="O45" s="466">
        <f t="shared" si="2"/>
        <v>0</v>
      </c>
      <c r="Q45" s="1238"/>
      <c r="R45" s="1238"/>
      <c r="S45" s="1238"/>
      <c r="T45" s="1238"/>
      <c r="U45" s="1238"/>
      <c r="V45" s="1238"/>
      <c r="W45" s="1238"/>
    </row>
    <row r="46" spans="1:23" s="5" customFormat="1" ht="12.75" thickBot="1" x14ac:dyDescent="0.25">
      <c r="A46" s="396"/>
      <c r="B46" s="397" t="s">
        <v>229</v>
      </c>
      <c r="C46" s="398"/>
      <c r="D46" s="399"/>
      <c r="E46" s="400"/>
      <c r="F46" s="400">
        <f t="shared" ref="F46:O46" si="3">SUM(F42:F45)</f>
        <v>0</v>
      </c>
      <c r="G46" s="400">
        <f t="shared" si="3"/>
        <v>0</v>
      </c>
      <c r="H46" s="400">
        <f t="shared" si="3"/>
        <v>0</v>
      </c>
      <c r="I46" s="400">
        <f t="shared" si="3"/>
        <v>0</v>
      </c>
      <c r="J46" s="400">
        <f t="shared" si="3"/>
        <v>0</v>
      </c>
      <c r="K46" s="471">
        <f t="shared" si="3"/>
        <v>0</v>
      </c>
      <c r="L46" s="472">
        <f t="shared" si="3"/>
        <v>0</v>
      </c>
      <c r="M46" s="473">
        <f t="shared" si="3"/>
        <v>0</v>
      </c>
      <c r="N46" s="400">
        <f t="shared" si="3"/>
        <v>0</v>
      </c>
      <c r="O46" s="474">
        <f t="shared" si="3"/>
        <v>0</v>
      </c>
      <c r="Q46" s="1238"/>
      <c r="R46" s="1238"/>
      <c r="S46" s="1238"/>
      <c r="T46" s="1238"/>
      <c r="U46" s="1238"/>
      <c r="V46" s="1238"/>
      <c r="W46" s="1238"/>
    </row>
    <row r="47" spans="1:23" s="5" customFormat="1" x14ac:dyDescent="0.2">
      <c r="C47" s="88"/>
      <c r="D47" s="88"/>
      <c r="E47" s="88"/>
      <c r="I47" s="5" t="s">
        <v>55</v>
      </c>
      <c r="Q47" s="1238"/>
      <c r="R47" s="1238"/>
      <c r="S47" s="1238"/>
      <c r="T47" s="1238"/>
      <c r="U47" s="1238"/>
      <c r="V47" s="1238"/>
      <c r="W47" s="1238"/>
    </row>
    <row r="48" spans="1:23" s="5" customFormat="1" x14ac:dyDescent="0.2">
      <c r="C48" s="88"/>
      <c r="D48" s="88"/>
      <c r="E48" s="88"/>
      <c r="Q48" s="1238"/>
      <c r="R48" s="1238"/>
      <c r="S48" s="1238"/>
      <c r="T48" s="1238"/>
      <c r="U48" s="1238"/>
      <c r="V48" s="1238"/>
      <c r="W48" s="1238"/>
    </row>
    <row r="49" spans="1:23" x14ac:dyDescent="0.2">
      <c r="Q49" s="1238"/>
      <c r="R49" s="1238"/>
      <c r="S49" s="1238"/>
      <c r="T49" s="1238"/>
      <c r="U49" s="1238"/>
      <c r="V49" s="1238"/>
      <c r="W49" s="1238"/>
    </row>
    <row r="50" spans="1:23" s="5" customFormat="1" ht="39" customHeight="1" x14ac:dyDescent="0.2">
      <c r="A50" s="1245" t="s">
        <v>231</v>
      </c>
      <c r="B50" s="1245"/>
      <c r="C50" s="1245"/>
      <c r="D50" s="1245"/>
      <c r="E50" s="1245"/>
      <c r="F50" s="1245"/>
      <c r="G50" s="1245"/>
      <c r="H50" s="1245"/>
      <c r="I50" s="1245"/>
      <c r="J50" s="1245"/>
      <c r="K50" s="1245"/>
      <c r="L50" s="119"/>
      <c r="M50" s="119"/>
      <c r="Q50" s="1238"/>
      <c r="R50" s="1238"/>
      <c r="S50" s="1238"/>
      <c r="T50" s="1238"/>
      <c r="U50" s="1238"/>
      <c r="V50" s="1238"/>
      <c r="W50" s="1238"/>
    </row>
    <row r="51" spans="1:23" s="5" customFormat="1" x14ac:dyDescent="0.2">
      <c r="C51" s="88"/>
      <c r="D51" s="88"/>
      <c r="E51" s="88"/>
      <c r="K51" s="120" t="s">
        <v>232</v>
      </c>
      <c r="Q51" s="1238"/>
      <c r="R51" s="1238"/>
      <c r="S51" s="1238"/>
      <c r="T51" s="1238"/>
      <c r="U51" s="1238"/>
      <c r="V51" s="1238"/>
      <c r="W51" s="1238"/>
    </row>
    <row r="52" spans="1:23" s="5" customFormat="1" ht="36" x14ac:dyDescent="0.2">
      <c r="A52" s="121" t="s">
        <v>233</v>
      </c>
      <c r="B52" s="87" t="s">
        <v>1804</v>
      </c>
      <c r="C52" s="122" t="s">
        <v>234</v>
      </c>
      <c r="D52" s="123" t="s">
        <v>235</v>
      </c>
      <c r="E52" s="122" t="s">
        <v>236</v>
      </c>
      <c r="F52" s="121" t="s">
        <v>237</v>
      </c>
      <c r="G52" s="89" t="s">
        <v>238</v>
      </c>
      <c r="H52" s="121" t="s">
        <v>239</v>
      </c>
      <c r="I52" s="89" t="s">
        <v>240</v>
      </c>
      <c r="J52" s="121" t="s">
        <v>241</v>
      </c>
      <c r="K52" s="121" t="s">
        <v>242</v>
      </c>
      <c r="Q52" s="1238"/>
      <c r="R52" s="1238"/>
      <c r="S52" s="1238"/>
      <c r="T52" s="1238"/>
      <c r="U52" s="1238"/>
      <c r="V52" s="1238"/>
      <c r="W52" s="1238"/>
    </row>
    <row r="53" spans="1:23" s="5" customFormat="1" x14ac:dyDescent="0.2">
      <c r="A53" s="124">
        <v>1</v>
      </c>
      <c r="B53" s="125">
        <v>2</v>
      </c>
      <c r="C53" s="126">
        <v>3</v>
      </c>
      <c r="D53" s="127">
        <v>4</v>
      </c>
      <c r="E53" s="126">
        <v>5</v>
      </c>
      <c r="F53" s="124">
        <v>6</v>
      </c>
      <c r="G53" s="125" t="s">
        <v>243</v>
      </c>
      <c r="H53" s="124">
        <v>8</v>
      </c>
      <c r="I53" s="125" t="s">
        <v>244</v>
      </c>
      <c r="J53" s="124" t="s">
        <v>245</v>
      </c>
      <c r="K53" s="124">
        <v>11</v>
      </c>
      <c r="Q53" s="1238"/>
      <c r="R53" s="1238"/>
      <c r="S53" s="1238"/>
      <c r="T53" s="1238"/>
      <c r="U53" s="1238"/>
      <c r="V53" s="1238"/>
      <c r="W53" s="1238"/>
    </row>
    <row r="54" spans="1:23" s="5" customFormat="1" x14ac:dyDescent="0.2">
      <c r="A54" s="128">
        <v>1</v>
      </c>
      <c r="B54" s="129"/>
      <c r="C54" s="130"/>
      <c r="D54" s="131"/>
      <c r="E54" s="130"/>
      <c r="F54" s="128"/>
      <c r="G54" s="129">
        <f>F54*2</f>
        <v>0</v>
      </c>
      <c r="H54" s="130"/>
      <c r="I54" s="131">
        <f>G54*H54/100</f>
        <v>0</v>
      </c>
      <c r="J54" s="130">
        <f>H54-I54</f>
        <v>0</v>
      </c>
      <c r="K54" s="130"/>
      <c r="Q54" s="1238"/>
      <c r="R54" s="1238"/>
      <c r="S54" s="1238"/>
      <c r="T54" s="1238"/>
      <c r="U54" s="1238"/>
      <c r="V54" s="1238"/>
      <c r="W54" s="1238"/>
    </row>
    <row r="55" spans="1:23" s="5" customFormat="1" x14ac:dyDescent="0.2">
      <c r="A55" s="132">
        <v>2</v>
      </c>
      <c r="B55" s="133"/>
      <c r="C55" s="134"/>
      <c r="D55" s="135"/>
      <c r="E55" s="134"/>
      <c r="F55" s="132"/>
      <c r="G55" s="129">
        <f>F55*2</f>
        <v>0</v>
      </c>
      <c r="H55" s="134"/>
      <c r="I55" s="131">
        <f>G55*H55/100</f>
        <v>0</v>
      </c>
      <c r="J55" s="130">
        <f>H55-I55</f>
        <v>0</v>
      </c>
      <c r="K55" s="134"/>
      <c r="Q55" s="1238"/>
      <c r="R55" s="1238"/>
      <c r="S55" s="1238"/>
      <c r="T55" s="1238"/>
      <c r="U55" s="1238"/>
      <c r="V55" s="1238"/>
      <c r="W55" s="1238"/>
    </row>
    <row r="56" spans="1:23" s="5" customFormat="1" x14ac:dyDescent="0.2">
      <c r="A56" s="132">
        <v>3</v>
      </c>
      <c r="B56" s="133"/>
      <c r="C56" s="134"/>
      <c r="D56" s="135"/>
      <c r="E56" s="134"/>
      <c r="F56" s="132"/>
      <c r="G56" s="129">
        <f>F56*2</f>
        <v>0</v>
      </c>
      <c r="H56" s="134"/>
      <c r="I56" s="131">
        <f>G56*H56/100</f>
        <v>0</v>
      </c>
      <c r="J56" s="130">
        <f>H56-I56</f>
        <v>0</v>
      </c>
      <c r="K56" s="134"/>
      <c r="Q56" s="1238"/>
      <c r="R56" s="1238"/>
      <c r="S56" s="1238"/>
      <c r="T56" s="1238"/>
      <c r="U56" s="1238"/>
      <c r="V56" s="1238"/>
      <c r="W56" s="1238"/>
    </row>
    <row r="57" spans="1:23" s="5" customFormat="1" x14ac:dyDescent="0.2">
      <c r="A57" s="136">
        <v>4</v>
      </c>
      <c r="B57" s="137"/>
      <c r="C57" s="138"/>
      <c r="D57" s="139"/>
      <c r="E57" s="138"/>
      <c r="F57" s="136"/>
      <c r="G57" s="129">
        <f>F57*2</f>
        <v>0</v>
      </c>
      <c r="H57" s="138"/>
      <c r="I57" s="131">
        <f>G57*H57/100</f>
        <v>0</v>
      </c>
      <c r="J57" s="130">
        <f>H57-I57</f>
        <v>0</v>
      </c>
      <c r="K57" s="138"/>
      <c r="Q57" s="1238"/>
      <c r="R57" s="1238"/>
      <c r="S57" s="1238"/>
      <c r="T57" s="1238"/>
      <c r="U57" s="1238"/>
      <c r="V57" s="1238"/>
      <c r="W57" s="1238"/>
    </row>
    <row r="58" spans="1:23" s="5" customFormat="1" ht="24" customHeight="1" x14ac:dyDescent="0.2">
      <c r="A58" s="1239" t="s">
        <v>229</v>
      </c>
      <c r="B58" s="1239"/>
      <c r="C58" s="1239"/>
      <c r="D58" s="1239"/>
      <c r="E58" s="140"/>
      <c r="F58" s="141"/>
      <c r="G58" s="142"/>
      <c r="H58" s="475">
        <f>SUM(H54:H57)</f>
        <v>0</v>
      </c>
      <c r="I58" s="475">
        <f>SUM(I54:I57)</f>
        <v>0</v>
      </c>
      <c r="J58" s="475">
        <f>SUM(J54:J57)</f>
        <v>0</v>
      </c>
      <c r="K58" s="475"/>
      <c r="Q58" s="1238"/>
      <c r="R58" s="1238"/>
      <c r="S58" s="1238"/>
      <c r="T58" s="1238"/>
      <c r="U58" s="1238"/>
      <c r="V58" s="1238"/>
      <c r="W58" s="1238"/>
    </row>
    <row r="59" spans="1:23" s="5" customFormat="1" x14ac:dyDescent="0.2">
      <c r="C59" s="88"/>
      <c r="D59" s="88"/>
      <c r="E59" s="88"/>
    </row>
    <row r="62" spans="1:23" ht="24" customHeight="1" x14ac:dyDescent="0.2">
      <c r="B62" s="1242" t="s">
        <v>1805</v>
      </c>
      <c r="C62" s="1106"/>
      <c r="D62" s="1106"/>
      <c r="E62" s="1106"/>
    </row>
    <row r="65" spans="2:4" x14ac:dyDescent="0.2">
      <c r="B65" s="360"/>
      <c r="C65" s="361"/>
      <c r="D65" s="361"/>
    </row>
    <row r="66" spans="2:4" ht="12.75" x14ac:dyDescent="0.2">
      <c r="B66" s="359" t="s">
        <v>482</v>
      </c>
    </row>
    <row r="67" spans="2:4" ht="12.75" x14ac:dyDescent="0.2">
      <c r="B67" s="359" t="s">
        <v>1806</v>
      </c>
    </row>
    <row r="68" spans="2:4" ht="12.75" x14ac:dyDescent="0.2">
      <c r="B68" s="359" t="s">
        <v>483</v>
      </c>
    </row>
    <row r="69" spans="2:4" ht="12.75" x14ac:dyDescent="0.2">
      <c r="B69" s="359" t="s">
        <v>1807</v>
      </c>
    </row>
    <row r="70" spans="2:4" ht="12.75" x14ac:dyDescent="0.2">
      <c r="B70" s="359" t="s">
        <v>484</v>
      </c>
    </row>
    <row r="71" spans="2:4" ht="22.15" customHeight="1" x14ac:dyDescent="0.2">
      <c r="B71" s="359" t="s">
        <v>1808</v>
      </c>
    </row>
    <row r="72" spans="2:4" ht="12.75" x14ac:dyDescent="0.2">
      <c r="B72" s="359" t="s">
        <v>485</v>
      </c>
    </row>
  </sheetData>
  <sheetProtection selectLockedCells="1" selectUnlockedCells="1"/>
  <mergeCells count="53">
    <mergeCell ref="D1:E1"/>
    <mergeCell ref="B62:E62"/>
    <mergeCell ref="D2:E2"/>
    <mergeCell ref="D3:E3"/>
    <mergeCell ref="D4:E4"/>
    <mergeCell ref="D5:E5"/>
    <mergeCell ref="A8:E8"/>
    <mergeCell ref="C10:E10"/>
    <mergeCell ref="D11:E11"/>
    <mergeCell ref="B14:E14"/>
    <mergeCell ref="A50:K50"/>
    <mergeCell ref="Q18:W18"/>
    <mergeCell ref="Q19:W19"/>
    <mergeCell ref="Q20:W20"/>
    <mergeCell ref="Q21:W21"/>
    <mergeCell ref="Q22:W22"/>
    <mergeCell ref="Q23:W23"/>
    <mergeCell ref="Q24:W24"/>
    <mergeCell ref="Q25:W25"/>
    <mergeCell ref="Q26:W26"/>
    <mergeCell ref="Q27:W27"/>
    <mergeCell ref="Q28:W28"/>
    <mergeCell ref="Q29:W29"/>
    <mergeCell ref="Q30:W30"/>
    <mergeCell ref="A31:O31"/>
    <mergeCell ref="Q31:W31"/>
    <mergeCell ref="Q32:W32"/>
    <mergeCell ref="Q34:W34"/>
    <mergeCell ref="Q35:W35"/>
    <mergeCell ref="Q36:W36"/>
    <mergeCell ref="Q37:W37"/>
    <mergeCell ref="Q38:W38"/>
    <mergeCell ref="Q39:W39"/>
    <mergeCell ref="Q40:W40"/>
    <mergeCell ref="Q41:W41"/>
    <mergeCell ref="Q56:W56"/>
    <mergeCell ref="Q42:W42"/>
    <mergeCell ref="Q43:W43"/>
    <mergeCell ref="Q44:W44"/>
    <mergeCell ref="Q45:W45"/>
    <mergeCell ref="Q46:W46"/>
    <mergeCell ref="Q47:W47"/>
    <mergeCell ref="Q48:W48"/>
    <mergeCell ref="Q49:W49"/>
    <mergeCell ref="Q50:W50"/>
    <mergeCell ref="Q57:W57"/>
    <mergeCell ref="A58:D58"/>
    <mergeCell ref="Q58:W58"/>
    <mergeCell ref="Q51:W51"/>
    <mergeCell ref="Q52:W52"/>
    <mergeCell ref="Q53:W53"/>
    <mergeCell ref="Q54:W54"/>
    <mergeCell ref="Q55:W55"/>
  </mergeCells>
  <pageMargins left="0.23622047244094491" right="0.23622047244094491" top="0.35433070866141736" bottom="0.35433070866141736" header="0.31496062992125984" footer="0.31496062992125984"/>
  <pageSetup paperSize="9" scale="69" firstPageNumber="0" fitToWidth="2" fitToHeight="2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D126"/>
  <sheetViews>
    <sheetView topLeftCell="A100" zoomScale="88" zoomScaleNormal="88" workbookViewId="0">
      <selection activeCell="Q121" sqref="Q121:W121"/>
    </sheetView>
  </sheetViews>
  <sheetFormatPr defaultRowHeight="12" x14ac:dyDescent="0.2"/>
  <cols>
    <col min="1" max="1" width="3" style="57" customWidth="1"/>
    <col min="2" max="2" width="8.5703125" style="57" customWidth="1"/>
    <col min="3" max="3" width="3.5703125" style="57" customWidth="1"/>
    <col min="4" max="4" width="4" style="57" customWidth="1"/>
    <col min="5" max="5" width="3.42578125" style="57" customWidth="1"/>
    <col min="6" max="6" width="2.7109375" style="57" customWidth="1"/>
    <col min="7" max="8" width="3.7109375" style="57" customWidth="1"/>
    <col min="9" max="9" width="2.85546875" style="57" customWidth="1"/>
    <col min="10" max="10" width="2.7109375" style="57" customWidth="1"/>
    <col min="11" max="11" width="3.28515625" style="57" customWidth="1"/>
    <col min="12" max="12" width="3.5703125" style="57" customWidth="1"/>
    <col min="13" max="13" width="3.7109375" style="58" customWidth="1"/>
    <col min="14" max="14" width="4.42578125" style="58" customWidth="1"/>
    <col min="15" max="15" width="4.7109375" style="58" customWidth="1"/>
    <col min="16" max="16" width="8.5703125" style="58" customWidth="1"/>
    <col min="17" max="22" width="3.28515625" style="57" customWidth="1"/>
    <col min="23" max="23" width="3.42578125" style="57" customWidth="1"/>
    <col min="24" max="30" width="3.28515625" style="59" customWidth="1"/>
    <col min="31" max="16384" width="9.140625" style="57"/>
  </cols>
  <sheetData>
    <row r="1" spans="1:30" ht="8.25" customHeight="1" x14ac:dyDescent="0.2">
      <c r="A1" s="1260"/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60"/>
      <c r="U1" s="1260"/>
      <c r="V1" s="1260"/>
      <c r="W1" s="1260"/>
    </row>
    <row r="2" spans="1:30" ht="15.75" customHeight="1" x14ac:dyDescent="0.2">
      <c r="A2" s="1261" t="s">
        <v>151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261"/>
      <c r="N2" s="1261"/>
      <c r="O2" s="1261"/>
      <c r="P2" s="1261"/>
      <c r="Q2" s="1261"/>
      <c r="R2" s="1261"/>
      <c r="S2" s="1261"/>
      <c r="T2" s="1261"/>
      <c r="U2" s="1261"/>
      <c r="V2" s="1261"/>
      <c r="W2" s="1261"/>
    </row>
    <row r="3" spans="1:30" ht="14.45" customHeight="1" x14ac:dyDescent="0.2">
      <c r="A3" s="1260" t="s">
        <v>152</v>
      </c>
      <c r="B3" s="1260"/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0"/>
    </row>
    <row r="4" spans="1:30" ht="12.75" customHeight="1" x14ac:dyDescent="0.2">
      <c r="A4" s="1262">
        <f>Декларация!D5</f>
        <v>0</v>
      </c>
      <c r="B4" s="1262"/>
      <c r="C4" s="1262"/>
      <c r="D4" s="1262"/>
      <c r="E4" s="1262"/>
      <c r="F4" s="1262"/>
      <c r="G4" s="1262"/>
      <c r="H4" s="1262"/>
      <c r="I4" s="1262"/>
      <c r="J4" s="1262"/>
      <c r="K4" s="1262"/>
      <c r="L4" s="1262"/>
      <c r="M4" s="1262"/>
      <c r="N4" s="1262"/>
      <c r="O4" s="1262"/>
      <c r="P4" s="1262"/>
      <c r="Q4" s="1262"/>
      <c r="R4" s="1262"/>
      <c r="S4" s="1262"/>
      <c r="T4" s="1262"/>
      <c r="U4" s="1262"/>
      <c r="V4" s="1262"/>
      <c r="W4" s="1262"/>
    </row>
    <row r="5" spans="1:30" ht="12.75" customHeight="1" x14ac:dyDescent="0.2">
      <c r="A5" s="1263">
        <f>Декларация!G9</f>
        <v>0</v>
      </c>
      <c r="B5" s="1263"/>
      <c r="C5" s="1263"/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3"/>
      <c r="P5" s="1263"/>
      <c r="Q5" s="1263"/>
      <c r="R5" s="1263"/>
      <c r="S5" s="1263"/>
      <c r="T5" s="1263"/>
      <c r="U5" s="1263"/>
      <c r="V5" s="1263"/>
      <c r="W5" s="1263"/>
    </row>
    <row r="6" spans="1:30" ht="12.75" customHeight="1" x14ac:dyDescent="0.2">
      <c r="A6" s="1261">
        <f>Декларация!G7</f>
        <v>0</v>
      </c>
      <c r="B6" s="1261"/>
      <c r="C6" s="1261"/>
      <c r="D6" s="1261"/>
      <c r="E6" s="1261"/>
      <c r="F6" s="1261"/>
      <c r="G6" s="1261"/>
      <c r="H6" s="1261"/>
      <c r="I6" s="1261"/>
      <c r="J6" s="1261"/>
      <c r="K6" s="1261"/>
      <c r="L6" s="1261"/>
      <c r="M6" s="1261"/>
      <c r="N6" s="1261"/>
      <c r="O6" s="1261"/>
      <c r="P6" s="1261"/>
      <c r="Q6" s="1261"/>
      <c r="R6" s="1261"/>
      <c r="S6" s="1261"/>
      <c r="T6" s="1261"/>
      <c r="U6" s="1261"/>
      <c r="V6" s="1261"/>
      <c r="W6" s="1261"/>
      <c r="X6" s="60"/>
      <c r="Y6" s="60"/>
      <c r="Z6" s="60"/>
      <c r="AA6" s="60"/>
      <c r="AB6" s="60"/>
      <c r="AC6" s="60"/>
      <c r="AD6" s="60"/>
    </row>
    <row r="7" spans="1:30" ht="12.75" hidden="1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  <c r="N7" s="62"/>
      <c r="O7" s="62"/>
      <c r="P7" s="62"/>
      <c r="Q7" s="1026">
        <f>Q111+Q121</f>
        <v>0</v>
      </c>
      <c r="R7" s="1026"/>
      <c r="S7" s="1026"/>
      <c r="T7" s="1026"/>
      <c r="U7" s="1026"/>
      <c r="V7" s="1026"/>
      <c r="W7" s="1026"/>
      <c r="X7" s="60"/>
      <c r="Y7" s="60"/>
      <c r="Z7" s="60"/>
      <c r="AA7" s="60"/>
      <c r="AB7" s="60"/>
      <c r="AC7" s="60"/>
      <c r="AD7" s="60"/>
    </row>
    <row r="8" spans="1:30" ht="8.25" customHeight="1" x14ac:dyDescent="0.2">
      <c r="A8" s="1260"/>
      <c r="B8" s="1260"/>
      <c r="C8" s="1260"/>
      <c r="D8" s="1260"/>
      <c r="E8" s="1260"/>
      <c r="F8" s="1260"/>
      <c r="G8" s="1260"/>
      <c r="H8" s="1260"/>
      <c r="I8" s="1260"/>
      <c r="J8" s="1260"/>
      <c r="K8" s="1260"/>
      <c r="L8" s="1260"/>
      <c r="M8" s="1260"/>
      <c r="N8" s="1260"/>
      <c r="O8" s="1260"/>
      <c r="P8" s="1260"/>
      <c r="Q8" s="1260"/>
      <c r="R8" s="1260"/>
      <c r="S8" s="1260"/>
      <c r="T8" s="1260"/>
      <c r="U8" s="1260"/>
      <c r="V8" s="1260"/>
      <c r="W8" s="1260"/>
      <c r="X8" s="63"/>
      <c r="Y8" s="63"/>
      <c r="Z8" s="63"/>
      <c r="AA8" s="63"/>
      <c r="AB8" s="63"/>
      <c r="AC8" s="63"/>
      <c r="AD8" s="63"/>
    </row>
    <row r="9" spans="1:30" s="5" customFormat="1" ht="17.25" customHeight="1" x14ac:dyDescent="0.2">
      <c r="A9" s="1264" t="s">
        <v>36</v>
      </c>
      <c r="B9" s="1264"/>
      <c r="C9" s="1265" t="s">
        <v>153</v>
      </c>
      <c r="D9" s="1265"/>
      <c r="E9" s="1265"/>
      <c r="F9" s="1265"/>
      <c r="G9" s="1265"/>
      <c r="H9" s="1265"/>
      <c r="I9" s="1265"/>
      <c r="J9" s="1265"/>
      <c r="K9" s="1265"/>
      <c r="L9" s="1265"/>
      <c r="M9" s="1265"/>
      <c r="N9" s="1265"/>
      <c r="O9" s="1265"/>
      <c r="P9" s="1265"/>
      <c r="Q9" s="1265"/>
      <c r="R9" s="1265"/>
      <c r="S9" s="1265"/>
      <c r="T9" s="1265"/>
      <c r="U9" s="1265"/>
      <c r="V9" s="1265"/>
      <c r="W9" s="1265"/>
    </row>
    <row r="10" spans="1:30" s="5" customFormat="1" ht="7.5" customHeight="1" x14ac:dyDescent="0.2">
      <c r="A10" s="904"/>
      <c r="B10" s="904"/>
      <c r="C10" s="904"/>
      <c r="D10" s="904"/>
      <c r="E10" s="904"/>
      <c r="F10" s="904"/>
      <c r="G10" s="904"/>
      <c r="H10" s="904"/>
      <c r="I10" s="904"/>
      <c r="J10" s="904"/>
      <c r="K10" s="904"/>
      <c r="L10" s="904"/>
      <c r="M10" s="904"/>
      <c r="N10" s="904"/>
      <c r="O10" s="904"/>
      <c r="P10" s="904"/>
      <c r="Q10" s="904"/>
      <c r="R10" s="904"/>
      <c r="S10" s="904"/>
      <c r="T10" s="904"/>
      <c r="U10" s="904"/>
      <c r="V10" s="904"/>
      <c r="W10" s="904"/>
    </row>
    <row r="11" spans="1:30" s="5" customFormat="1" ht="32.25" customHeight="1" x14ac:dyDescent="0.2">
      <c r="A11" s="1064" t="s">
        <v>154</v>
      </c>
      <c r="B11" s="1064"/>
      <c r="C11" s="1250" t="s">
        <v>155</v>
      </c>
      <c r="D11" s="1250"/>
      <c r="E11" s="1250"/>
      <c r="F11" s="1250"/>
      <c r="G11" s="1250"/>
      <c r="H11" s="1250"/>
      <c r="I11" s="1250"/>
      <c r="J11" s="1250"/>
      <c r="K11" s="1250"/>
      <c r="L11" s="1250"/>
      <c r="M11" s="1250"/>
      <c r="N11" s="1250"/>
      <c r="O11" s="1250"/>
      <c r="P11" s="1250"/>
      <c r="Q11" s="1251">
        <f>Q13+Q15+Q17+Q19</f>
        <v>0</v>
      </c>
      <c r="R11" s="1251"/>
      <c r="S11" s="1251"/>
      <c r="T11" s="1251"/>
      <c r="U11" s="1251"/>
      <c r="V11" s="1251"/>
      <c r="W11" s="1251"/>
    </row>
    <row r="12" spans="1:30" s="3" customFormat="1" ht="9.9499999999999993" customHeight="1" x14ac:dyDescent="0.2">
      <c r="A12" s="1246"/>
      <c r="B12" s="1246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65"/>
    </row>
    <row r="13" spans="1:30" s="3" customFormat="1" ht="15.75" customHeight="1" x14ac:dyDescent="0.2">
      <c r="A13" s="1247"/>
      <c r="B13" s="1247"/>
      <c r="C13" s="14" t="s">
        <v>44</v>
      </c>
      <c r="D13" s="1252" t="s">
        <v>156</v>
      </c>
      <c r="E13" s="1252"/>
      <c r="F13" s="1252"/>
      <c r="G13" s="1252"/>
      <c r="H13" s="1252"/>
      <c r="I13" s="1252"/>
      <c r="J13" s="1252"/>
      <c r="K13" s="1252"/>
      <c r="L13" s="1252"/>
      <c r="M13" s="1252"/>
      <c r="N13" s="1252"/>
      <c r="O13" s="1252"/>
      <c r="P13" s="1252"/>
      <c r="Q13" s="1249">
        <f>'НР Вычет по ФА'!F39</f>
        <v>0</v>
      </c>
      <c r="R13" s="1249"/>
      <c r="S13" s="1249"/>
      <c r="T13" s="1249"/>
      <c r="U13" s="1249"/>
      <c r="V13" s="1249"/>
      <c r="W13" s="1249"/>
      <c r="X13" s="65"/>
    </row>
    <row r="14" spans="1:30" s="3" customFormat="1" ht="9.9499999999999993" customHeight="1" x14ac:dyDescent="0.2">
      <c r="A14" s="1246"/>
      <c r="B14" s="1246"/>
      <c r="C14" s="1246"/>
      <c r="D14" s="1246"/>
      <c r="E14" s="1246"/>
      <c r="F14" s="1246"/>
      <c r="G14" s="1246"/>
      <c r="H14" s="1246"/>
      <c r="I14" s="1246"/>
      <c r="J14" s="1246"/>
      <c r="K14" s="1246"/>
      <c r="L14" s="1246"/>
      <c r="M14" s="1246"/>
      <c r="N14" s="1246"/>
      <c r="O14" s="1246"/>
      <c r="P14" s="1246"/>
      <c r="Q14" s="1246"/>
      <c r="R14" s="1246"/>
      <c r="S14" s="1246"/>
      <c r="T14" s="1246"/>
      <c r="U14" s="1246"/>
      <c r="V14" s="1246"/>
      <c r="W14" s="1246"/>
      <c r="X14" s="65"/>
    </row>
    <row r="15" spans="1:30" s="3" customFormat="1" ht="16.5" customHeight="1" x14ac:dyDescent="0.2">
      <c r="A15" s="1247"/>
      <c r="B15" s="1247"/>
      <c r="C15" s="14" t="s">
        <v>56</v>
      </c>
      <c r="D15" s="1252" t="s">
        <v>157</v>
      </c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49">
        <f>'НР Вычет по ФА'!F42</f>
        <v>0</v>
      </c>
      <c r="R15" s="1249"/>
      <c r="S15" s="1249"/>
      <c r="T15" s="1249"/>
      <c r="U15" s="1249"/>
      <c r="V15" s="1249"/>
      <c r="W15" s="1249"/>
      <c r="X15" s="65"/>
    </row>
    <row r="16" spans="1:30" s="3" customFormat="1" ht="9.9499999999999993" customHeight="1" x14ac:dyDescent="0.2">
      <c r="A16" s="1246"/>
      <c r="B16" s="1246"/>
      <c r="C16" s="1246"/>
      <c r="D16" s="1246"/>
      <c r="E16" s="1246"/>
      <c r="F16" s="1246"/>
      <c r="G16" s="1246"/>
      <c r="H16" s="1246"/>
      <c r="I16" s="1246"/>
      <c r="J16" s="1246"/>
      <c r="K16" s="1246"/>
      <c r="L16" s="1246"/>
      <c r="M16" s="1246"/>
      <c r="N16" s="1246"/>
      <c r="O16" s="1246"/>
      <c r="P16" s="1246"/>
      <c r="Q16" s="1246"/>
      <c r="R16" s="1246"/>
      <c r="S16" s="1246"/>
      <c r="T16" s="1246"/>
      <c r="U16" s="1246"/>
      <c r="V16" s="1246"/>
      <c r="W16" s="1246"/>
      <c r="X16" s="65"/>
    </row>
    <row r="17" spans="1:24" s="3" customFormat="1" ht="12.75" customHeight="1" x14ac:dyDescent="0.2">
      <c r="A17" s="1247"/>
      <c r="B17" s="1247"/>
      <c r="C17" s="14" t="s">
        <v>58</v>
      </c>
      <c r="D17" s="1248" t="s">
        <v>158</v>
      </c>
      <c r="E17" s="1248"/>
      <c r="F17" s="1248"/>
      <c r="G17" s="1248"/>
      <c r="H17" s="1248"/>
      <c r="I17" s="1248"/>
      <c r="J17" s="1248"/>
      <c r="K17" s="1248"/>
      <c r="L17" s="1248"/>
      <c r="M17" s="1248"/>
      <c r="N17" s="1248"/>
      <c r="O17" s="1248"/>
      <c r="P17" s="1248"/>
      <c r="Q17" s="1249">
        <f>'НР Вычет по ФА'!F43</f>
        <v>0</v>
      </c>
      <c r="R17" s="1249"/>
      <c r="S17" s="1249"/>
      <c r="T17" s="1249"/>
      <c r="U17" s="1249"/>
      <c r="V17" s="1249"/>
      <c r="W17" s="1249"/>
      <c r="X17" s="65"/>
    </row>
    <row r="18" spans="1:24" s="3" customFormat="1" ht="9.9499999999999993" customHeight="1" x14ac:dyDescent="0.2">
      <c r="A18" s="1246"/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65"/>
    </row>
    <row r="19" spans="1:24" s="3" customFormat="1" ht="12.75" customHeight="1" x14ac:dyDescent="0.2">
      <c r="A19" s="1247"/>
      <c r="B19" s="1247"/>
      <c r="C19" s="14" t="s">
        <v>76</v>
      </c>
      <c r="D19" s="1248" t="s">
        <v>159</v>
      </c>
      <c r="E19" s="1248"/>
      <c r="F19" s="1248"/>
      <c r="G19" s="1248"/>
      <c r="H19" s="1248"/>
      <c r="I19" s="1248"/>
      <c r="J19" s="1248"/>
      <c r="K19" s="1248"/>
      <c r="L19" s="1248"/>
      <c r="M19" s="1248"/>
      <c r="N19" s="1248"/>
      <c r="O19" s="1248"/>
      <c r="P19" s="1248"/>
      <c r="Q19" s="1249">
        <f>'НР Вычет по ФА'!F44</f>
        <v>0</v>
      </c>
      <c r="R19" s="1249"/>
      <c r="S19" s="1249"/>
      <c r="T19" s="1249"/>
      <c r="U19" s="1249"/>
      <c r="V19" s="1249"/>
      <c r="W19" s="1249"/>
      <c r="X19" s="65"/>
    </row>
    <row r="20" spans="1:24" s="3" customFormat="1" ht="9.9499999999999993" customHeight="1" x14ac:dyDescent="0.2">
      <c r="A20" s="1246"/>
      <c r="B20" s="1246"/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65"/>
    </row>
    <row r="21" spans="1:24" s="5" customFormat="1" ht="12.75" customHeight="1" x14ac:dyDescent="0.2">
      <c r="A21" s="1064" t="s">
        <v>160</v>
      </c>
      <c r="B21" s="1064"/>
      <c r="C21" s="1250" t="s">
        <v>161</v>
      </c>
      <c r="D21" s="1250"/>
      <c r="E21" s="1250"/>
      <c r="F21" s="1250"/>
      <c r="G21" s="1250"/>
      <c r="H21" s="1250"/>
      <c r="I21" s="1250"/>
      <c r="J21" s="1250"/>
      <c r="K21" s="1250"/>
      <c r="L21" s="1250"/>
      <c r="M21" s="1250"/>
      <c r="N21" s="1250"/>
      <c r="O21" s="1250"/>
      <c r="P21" s="1250"/>
      <c r="Q21" s="1251">
        <f>Q23+Q25+Q27+Q29</f>
        <v>0</v>
      </c>
      <c r="R21" s="1251"/>
      <c r="S21" s="1251"/>
      <c r="T21" s="1251"/>
      <c r="U21" s="1251"/>
      <c r="V21" s="1251"/>
      <c r="W21" s="1251"/>
    </row>
    <row r="22" spans="1:24" s="3" customFormat="1" ht="9.9499999999999993" customHeight="1" x14ac:dyDescent="0.2">
      <c r="A22" s="1246"/>
      <c r="B22" s="1246"/>
      <c r="C22" s="1246"/>
      <c r="D22" s="1246"/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1246"/>
      <c r="U22" s="1246"/>
      <c r="V22" s="1246"/>
      <c r="W22" s="1246"/>
      <c r="X22" s="65"/>
    </row>
    <row r="23" spans="1:24" s="3" customFormat="1" ht="15.75" customHeight="1" x14ac:dyDescent="0.2">
      <c r="A23" s="1247"/>
      <c r="B23" s="1247"/>
      <c r="C23" s="14" t="s">
        <v>44</v>
      </c>
      <c r="D23" s="1252" t="s">
        <v>156</v>
      </c>
      <c r="E23" s="1252"/>
      <c r="F23" s="1252"/>
      <c r="G23" s="1252"/>
      <c r="H23" s="1252"/>
      <c r="I23" s="1252"/>
      <c r="J23" s="1252"/>
      <c r="K23" s="1252"/>
      <c r="L23" s="1252"/>
      <c r="M23" s="1252"/>
      <c r="N23" s="1252"/>
      <c r="O23" s="1252"/>
      <c r="P23" s="1252"/>
      <c r="Q23" s="1249">
        <f>'НР Вычет по ФА'!G39</f>
        <v>0</v>
      </c>
      <c r="R23" s="1249"/>
      <c r="S23" s="1249"/>
      <c r="T23" s="1249"/>
      <c r="U23" s="1249"/>
      <c r="V23" s="1249"/>
      <c r="W23" s="1249"/>
      <c r="X23" s="65"/>
    </row>
    <row r="24" spans="1:24" s="3" customFormat="1" ht="9.9499999999999993" customHeight="1" x14ac:dyDescent="0.2">
      <c r="A24" s="1246"/>
      <c r="B24" s="1246"/>
      <c r="C24" s="1246"/>
      <c r="D24" s="1246"/>
      <c r="E24" s="1246"/>
      <c r="F24" s="1246"/>
      <c r="G24" s="1246"/>
      <c r="H24" s="1246"/>
      <c r="I24" s="1246"/>
      <c r="J24" s="1246"/>
      <c r="K24" s="1246"/>
      <c r="L24" s="1246"/>
      <c r="M24" s="1246"/>
      <c r="N24" s="1246"/>
      <c r="O24" s="1246"/>
      <c r="P24" s="1246"/>
      <c r="Q24" s="1246"/>
      <c r="R24" s="1246"/>
      <c r="S24" s="1246"/>
      <c r="T24" s="1246"/>
      <c r="U24" s="1246"/>
      <c r="V24" s="1246"/>
      <c r="W24" s="1246"/>
      <c r="X24" s="65"/>
    </row>
    <row r="25" spans="1:24" s="3" customFormat="1" ht="16.5" customHeight="1" x14ac:dyDescent="0.2">
      <c r="A25" s="1247"/>
      <c r="B25" s="1247"/>
      <c r="C25" s="14" t="s">
        <v>56</v>
      </c>
      <c r="D25" s="1252" t="s">
        <v>157</v>
      </c>
      <c r="E25" s="1252"/>
      <c r="F25" s="1252"/>
      <c r="G25" s="1252"/>
      <c r="H25" s="1252"/>
      <c r="I25" s="1252"/>
      <c r="J25" s="1252"/>
      <c r="K25" s="1252"/>
      <c r="L25" s="1252"/>
      <c r="M25" s="1252"/>
      <c r="N25" s="1252"/>
      <c r="O25" s="1252"/>
      <c r="P25" s="1252"/>
      <c r="Q25" s="1249">
        <f>'НР Вычет по ФА'!G42</f>
        <v>0</v>
      </c>
      <c r="R25" s="1249"/>
      <c r="S25" s="1249"/>
      <c r="T25" s="1249"/>
      <c r="U25" s="1249"/>
      <c r="V25" s="1249"/>
      <c r="W25" s="1249"/>
      <c r="X25" s="65"/>
    </row>
    <row r="26" spans="1:24" s="3" customFormat="1" ht="9.9499999999999993" customHeight="1" x14ac:dyDescent="0.2">
      <c r="A26" s="1246"/>
      <c r="B26" s="1246"/>
      <c r="C26" s="1246"/>
      <c r="D26" s="1246"/>
      <c r="E26" s="1246"/>
      <c r="F26" s="1246"/>
      <c r="G26" s="1246"/>
      <c r="H26" s="1246"/>
      <c r="I26" s="1246"/>
      <c r="J26" s="1246"/>
      <c r="K26" s="1246"/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65"/>
    </row>
    <row r="27" spans="1:24" s="3" customFormat="1" ht="12.75" customHeight="1" x14ac:dyDescent="0.2">
      <c r="A27" s="1247"/>
      <c r="B27" s="1247"/>
      <c r="C27" s="14" t="s">
        <v>58</v>
      </c>
      <c r="D27" s="1248" t="s">
        <v>158</v>
      </c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9">
        <f>'НР Вычет по ФА'!G43</f>
        <v>0</v>
      </c>
      <c r="R27" s="1249"/>
      <c r="S27" s="1249"/>
      <c r="T27" s="1249"/>
      <c r="U27" s="1249"/>
      <c r="V27" s="1249"/>
      <c r="W27" s="1249"/>
      <c r="X27" s="65"/>
    </row>
    <row r="28" spans="1:24" s="3" customFormat="1" ht="9.9499999999999993" customHeight="1" x14ac:dyDescent="0.2">
      <c r="A28" s="1246"/>
      <c r="B28" s="1246"/>
      <c r="C28" s="1246"/>
      <c r="D28" s="1246"/>
      <c r="E28" s="1246"/>
      <c r="F28" s="1246"/>
      <c r="G28" s="1246"/>
      <c r="H28" s="1246"/>
      <c r="I28" s="1246"/>
      <c r="J28" s="1246"/>
      <c r="K28" s="1246"/>
      <c r="L28" s="1246"/>
      <c r="M28" s="1246"/>
      <c r="N28" s="1246"/>
      <c r="O28" s="1246"/>
      <c r="P28" s="1246"/>
      <c r="Q28" s="1246"/>
      <c r="R28" s="1246"/>
      <c r="S28" s="1246"/>
      <c r="T28" s="1246"/>
      <c r="U28" s="1246"/>
      <c r="V28" s="1246"/>
      <c r="W28" s="1246"/>
      <c r="X28" s="65"/>
    </row>
    <row r="29" spans="1:24" s="3" customFormat="1" ht="12.75" customHeight="1" x14ac:dyDescent="0.2">
      <c r="A29" s="1247"/>
      <c r="B29" s="1247"/>
      <c r="C29" s="14" t="s">
        <v>76</v>
      </c>
      <c r="D29" s="1248" t="s">
        <v>159</v>
      </c>
      <c r="E29" s="1248"/>
      <c r="F29" s="1248"/>
      <c r="G29" s="1248"/>
      <c r="H29" s="1248"/>
      <c r="I29" s="1248"/>
      <c r="J29" s="1248"/>
      <c r="K29" s="1248"/>
      <c r="L29" s="1248"/>
      <c r="M29" s="1248"/>
      <c r="N29" s="1248"/>
      <c r="O29" s="1248"/>
      <c r="P29" s="1248"/>
      <c r="Q29" s="1249">
        <f>'НР Вычет по ФА'!G44</f>
        <v>0</v>
      </c>
      <c r="R29" s="1249"/>
      <c r="S29" s="1249"/>
      <c r="T29" s="1249"/>
      <c r="U29" s="1249"/>
      <c r="V29" s="1249"/>
      <c r="W29" s="1249"/>
      <c r="X29" s="65"/>
    </row>
    <row r="30" spans="1:24" s="3" customFormat="1" ht="9.9499999999999993" customHeight="1" x14ac:dyDescent="0.2">
      <c r="A30" s="1246"/>
      <c r="B30" s="1246"/>
      <c r="C30" s="1246"/>
      <c r="D30" s="1246"/>
      <c r="E30" s="1246"/>
      <c r="F30" s="1246"/>
      <c r="G30" s="1246"/>
      <c r="H30" s="1246"/>
      <c r="I30" s="1246"/>
      <c r="J30" s="1246"/>
      <c r="K30" s="1246"/>
      <c r="L30" s="1246"/>
      <c r="M30" s="1246"/>
      <c r="N30" s="1246"/>
      <c r="O30" s="1246"/>
      <c r="P30" s="1246"/>
      <c r="Q30" s="1246"/>
      <c r="R30" s="1246"/>
      <c r="S30" s="1246"/>
      <c r="T30" s="1246"/>
      <c r="U30" s="1246"/>
      <c r="V30" s="1246"/>
      <c r="W30" s="1246"/>
      <c r="X30" s="65"/>
    </row>
    <row r="31" spans="1:24" s="5" customFormat="1" ht="12.75" customHeight="1" x14ac:dyDescent="0.2">
      <c r="A31" s="1064" t="s">
        <v>162</v>
      </c>
      <c r="B31" s="1064"/>
      <c r="C31" s="1250" t="s">
        <v>163</v>
      </c>
      <c r="D31" s="1250"/>
      <c r="E31" s="1250"/>
      <c r="F31" s="1250"/>
      <c r="G31" s="1250"/>
      <c r="H31" s="1250"/>
      <c r="I31" s="1250"/>
      <c r="J31" s="1250"/>
      <c r="K31" s="1250"/>
      <c r="L31" s="1250"/>
      <c r="M31" s="1250"/>
      <c r="N31" s="1250"/>
      <c r="O31" s="1250"/>
      <c r="P31" s="1250"/>
      <c r="Q31" s="1251">
        <f>Q33+Q35+Q37+Q39</f>
        <v>0</v>
      </c>
      <c r="R31" s="1251"/>
      <c r="S31" s="1251"/>
      <c r="T31" s="1251"/>
      <c r="U31" s="1251"/>
      <c r="V31" s="1251"/>
      <c r="W31" s="1251"/>
    </row>
    <row r="32" spans="1:24" s="3" customFormat="1" ht="9.9499999999999993" customHeight="1" x14ac:dyDescent="0.2">
      <c r="A32" s="1246"/>
      <c r="B32" s="1246"/>
      <c r="C32" s="1246"/>
      <c r="D32" s="1246"/>
      <c r="E32" s="1246"/>
      <c r="F32" s="1246"/>
      <c r="G32" s="1246"/>
      <c r="H32" s="1246"/>
      <c r="I32" s="1246"/>
      <c r="J32" s="1246"/>
      <c r="K32" s="1246"/>
      <c r="L32" s="1246"/>
      <c r="M32" s="1246"/>
      <c r="N32" s="1246"/>
      <c r="O32" s="1246"/>
      <c r="P32" s="1246"/>
      <c r="Q32" s="1246"/>
      <c r="R32" s="1246"/>
      <c r="S32" s="1246"/>
      <c r="T32" s="1246"/>
      <c r="U32" s="1246"/>
      <c r="V32" s="1246"/>
      <c r="W32" s="1246"/>
      <c r="X32" s="65"/>
    </row>
    <row r="33" spans="1:24" s="3" customFormat="1" ht="15.75" customHeight="1" x14ac:dyDescent="0.2">
      <c r="A33" s="1247"/>
      <c r="B33" s="1247"/>
      <c r="C33" s="14" t="s">
        <v>44</v>
      </c>
      <c r="D33" s="1252" t="s">
        <v>156</v>
      </c>
      <c r="E33" s="1252"/>
      <c r="F33" s="1252"/>
      <c r="G33" s="1252"/>
      <c r="H33" s="1252"/>
      <c r="I33" s="1252"/>
      <c r="J33" s="1252"/>
      <c r="K33" s="1252"/>
      <c r="L33" s="1252"/>
      <c r="M33" s="1252"/>
      <c r="N33" s="1252"/>
      <c r="O33" s="1252"/>
      <c r="P33" s="1252"/>
      <c r="Q33" s="1249">
        <f>'НР Вычет по ФА'!H39</f>
        <v>0</v>
      </c>
      <c r="R33" s="1249"/>
      <c r="S33" s="1249"/>
      <c r="T33" s="1249"/>
      <c r="U33" s="1249"/>
      <c r="V33" s="1249"/>
      <c r="W33" s="1249"/>
      <c r="X33" s="65"/>
    </row>
    <row r="34" spans="1:24" s="3" customFormat="1" ht="9.9499999999999993" customHeight="1" x14ac:dyDescent="0.2">
      <c r="A34" s="1246"/>
      <c r="B34" s="1246"/>
      <c r="C34" s="1246"/>
      <c r="D34" s="1246"/>
      <c r="E34" s="1246"/>
      <c r="F34" s="1246"/>
      <c r="G34" s="1246"/>
      <c r="H34" s="1246"/>
      <c r="I34" s="1246"/>
      <c r="J34" s="1246"/>
      <c r="K34" s="1246"/>
      <c r="L34" s="1246"/>
      <c r="M34" s="1246"/>
      <c r="N34" s="1246"/>
      <c r="O34" s="1246"/>
      <c r="P34" s="1246"/>
      <c r="Q34" s="1246"/>
      <c r="R34" s="1246"/>
      <c r="S34" s="1246"/>
      <c r="T34" s="1246"/>
      <c r="U34" s="1246"/>
      <c r="V34" s="1246"/>
      <c r="W34" s="1246"/>
      <c r="X34" s="65"/>
    </row>
    <row r="35" spans="1:24" s="3" customFormat="1" ht="16.5" customHeight="1" x14ac:dyDescent="0.2">
      <c r="A35" s="1247"/>
      <c r="B35" s="1247"/>
      <c r="C35" s="14" t="s">
        <v>56</v>
      </c>
      <c r="D35" s="1252" t="s">
        <v>157</v>
      </c>
      <c r="E35" s="1252"/>
      <c r="F35" s="1252"/>
      <c r="G35" s="1252"/>
      <c r="H35" s="1252"/>
      <c r="I35" s="1252"/>
      <c r="J35" s="1252"/>
      <c r="K35" s="1252"/>
      <c r="L35" s="1252"/>
      <c r="M35" s="1252"/>
      <c r="N35" s="1252"/>
      <c r="O35" s="1252"/>
      <c r="P35" s="1252"/>
      <c r="Q35" s="1249">
        <f>'НР Вычет по ФА'!H42</f>
        <v>0</v>
      </c>
      <c r="R35" s="1249"/>
      <c r="S35" s="1249"/>
      <c r="T35" s="1249"/>
      <c r="U35" s="1249"/>
      <c r="V35" s="1249"/>
      <c r="W35" s="1249"/>
      <c r="X35" s="65"/>
    </row>
    <row r="36" spans="1:24" s="3" customFormat="1" ht="9.9499999999999993" customHeight="1" x14ac:dyDescent="0.2">
      <c r="A36" s="1246"/>
      <c r="B36" s="1246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65"/>
    </row>
    <row r="37" spans="1:24" s="3" customFormat="1" ht="12.75" customHeight="1" x14ac:dyDescent="0.2">
      <c r="A37" s="1247"/>
      <c r="B37" s="1247"/>
      <c r="C37" s="14" t="s">
        <v>58</v>
      </c>
      <c r="D37" s="1248" t="s">
        <v>158</v>
      </c>
      <c r="E37" s="1248"/>
      <c r="F37" s="1248"/>
      <c r="G37" s="1248"/>
      <c r="H37" s="1248"/>
      <c r="I37" s="1248"/>
      <c r="J37" s="1248"/>
      <c r="K37" s="1248"/>
      <c r="L37" s="1248"/>
      <c r="M37" s="1248"/>
      <c r="N37" s="1248"/>
      <c r="O37" s="1248"/>
      <c r="P37" s="1248"/>
      <c r="Q37" s="1249">
        <f>'НР Вычет по ФА'!H43</f>
        <v>0</v>
      </c>
      <c r="R37" s="1249"/>
      <c r="S37" s="1249"/>
      <c r="T37" s="1249"/>
      <c r="U37" s="1249"/>
      <c r="V37" s="1249"/>
      <c r="W37" s="1249"/>
      <c r="X37" s="65"/>
    </row>
    <row r="38" spans="1:24" s="3" customFormat="1" ht="9.9499999999999993" customHeight="1" x14ac:dyDescent="0.2">
      <c r="A38" s="1246"/>
      <c r="B38" s="1246"/>
      <c r="C38" s="1246"/>
      <c r="D38" s="1246"/>
      <c r="E38" s="1246"/>
      <c r="F38" s="1246"/>
      <c r="G38" s="1246"/>
      <c r="H38" s="1246"/>
      <c r="I38" s="1246"/>
      <c r="J38" s="1246"/>
      <c r="K38" s="1246"/>
      <c r="L38" s="1246"/>
      <c r="M38" s="1246"/>
      <c r="N38" s="1246"/>
      <c r="O38" s="1246"/>
      <c r="P38" s="1246"/>
      <c r="Q38" s="1246"/>
      <c r="R38" s="1246"/>
      <c r="S38" s="1246"/>
      <c r="T38" s="1246"/>
      <c r="U38" s="1246"/>
      <c r="V38" s="1246"/>
      <c r="W38" s="1246"/>
      <c r="X38" s="65"/>
    </row>
    <row r="39" spans="1:24" s="3" customFormat="1" ht="12.75" customHeight="1" x14ac:dyDescent="0.2">
      <c r="A39" s="1247"/>
      <c r="B39" s="1247"/>
      <c r="C39" s="14" t="s">
        <v>76</v>
      </c>
      <c r="D39" s="1248" t="s">
        <v>159</v>
      </c>
      <c r="E39" s="1248"/>
      <c r="F39" s="1248"/>
      <c r="G39" s="1248"/>
      <c r="H39" s="1248"/>
      <c r="I39" s="1248"/>
      <c r="J39" s="1248"/>
      <c r="K39" s="1248"/>
      <c r="L39" s="1248"/>
      <c r="M39" s="1248"/>
      <c r="N39" s="1248"/>
      <c r="O39" s="1248"/>
      <c r="P39" s="1248"/>
      <c r="Q39" s="1249">
        <f>'НР Вычет по ФА'!H44</f>
        <v>0</v>
      </c>
      <c r="R39" s="1249"/>
      <c r="S39" s="1249"/>
      <c r="T39" s="1249"/>
      <c r="U39" s="1249"/>
      <c r="V39" s="1249"/>
      <c r="W39" s="1249"/>
      <c r="X39" s="65"/>
    </row>
    <row r="40" spans="1:24" s="3" customFormat="1" ht="9.9499999999999993" customHeight="1" x14ac:dyDescent="0.2">
      <c r="A40" s="1246"/>
      <c r="B40" s="1246"/>
      <c r="C40" s="1246"/>
      <c r="D40" s="1246"/>
      <c r="E40" s="1246"/>
      <c r="F40" s="1246"/>
      <c r="G40" s="1246"/>
      <c r="H40" s="1246"/>
      <c r="I40" s="1246"/>
      <c r="J40" s="1246"/>
      <c r="K40" s="1246"/>
      <c r="L40" s="1246"/>
      <c r="M40" s="1246"/>
      <c r="N40" s="1246"/>
      <c r="O40" s="1246"/>
      <c r="P40" s="1246"/>
      <c r="Q40" s="1246"/>
      <c r="R40" s="1246"/>
      <c r="S40" s="1246"/>
      <c r="T40" s="1246"/>
      <c r="U40" s="1246"/>
      <c r="V40" s="1246"/>
      <c r="W40" s="1246"/>
      <c r="X40" s="65"/>
    </row>
    <row r="41" spans="1:24" s="5" customFormat="1" ht="52.15" customHeight="1" x14ac:dyDescent="0.2">
      <c r="A41" s="1064" t="s">
        <v>164</v>
      </c>
      <c r="B41" s="1064"/>
      <c r="C41" s="1250" t="s">
        <v>1970</v>
      </c>
      <c r="D41" s="1250"/>
      <c r="E41" s="1250"/>
      <c r="F41" s="1250"/>
      <c r="G41" s="1250"/>
      <c r="H41" s="1250"/>
      <c r="I41" s="1250"/>
      <c r="J41" s="1250"/>
      <c r="K41" s="1250"/>
      <c r="L41" s="1250"/>
      <c r="M41" s="1250"/>
      <c r="N41" s="1250"/>
      <c r="O41" s="1250"/>
      <c r="P41" s="1250"/>
      <c r="Q41" s="1251">
        <f>Q43+Q45+Q47+Q49</f>
        <v>0</v>
      </c>
      <c r="R41" s="1251"/>
      <c r="S41" s="1251"/>
      <c r="T41" s="1251"/>
      <c r="U41" s="1251"/>
      <c r="V41" s="1251"/>
      <c r="W41" s="1251"/>
    </row>
    <row r="42" spans="1:24" s="3" customFormat="1" ht="9.9499999999999993" customHeight="1" x14ac:dyDescent="0.2">
      <c r="A42" s="1246"/>
      <c r="B42" s="1246"/>
      <c r="C42" s="1246"/>
      <c r="D42" s="1246"/>
      <c r="E42" s="1246"/>
      <c r="F42" s="1246"/>
      <c r="G42" s="1246"/>
      <c r="H42" s="1246"/>
      <c r="I42" s="1246"/>
      <c r="J42" s="1246"/>
      <c r="K42" s="1246"/>
      <c r="L42" s="1246"/>
      <c r="M42" s="1246"/>
      <c r="N42" s="1246"/>
      <c r="O42" s="1246"/>
      <c r="P42" s="1246"/>
      <c r="Q42" s="1246"/>
      <c r="R42" s="1246"/>
      <c r="S42" s="1246"/>
      <c r="T42" s="1246"/>
      <c r="U42" s="1246"/>
      <c r="V42" s="1246"/>
      <c r="W42" s="1246"/>
      <c r="X42" s="65"/>
    </row>
    <row r="43" spans="1:24" s="3" customFormat="1" ht="15.75" customHeight="1" x14ac:dyDescent="0.2">
      <c r="A43" s="1247"/>
      <c r="B43" s="1247"/>
      <c r="C43" s="14" t="s">
        <v>44</v>
      </c>
      <c r="D43" s="1252" t="s">
        <v>156</v>
      </c>
      <c r="E43" s="1252"/>
      <c r="F43" s="1252"/>
      <c r="G43" s="1252"/>
      <c r="H43" s="1252"/>
      <c r="I43" s="1252"/>
      <c r="J43" s="1252"/>
      <c r="K43" s="1252"/>
      <c r="L43" s="1252"/>
      <c r="M43" s="1252"/>
      <c r="N43" s="1252"/>
      <c r="O43" s="1252"/>
      <c r="P43" s="1252"/>
      <c r="Q43" s="1249">
        <f>'НР Вычет по ФА'!J39</f>
        <v>0</v>
      </c>
      <c r="R43" s="1249"/>
      <c r="S43" s="1249"/>
      <c r="T43" s="1249"/>
      <c r="U43" s="1249"/>
      <c r="V43" s="1249"/>
      <c r="W43" s="1249"/>
      <c r="X43" s="65"/>
    </row>
    <row r="44" spans="1:24" s="3" customFormat="1" ht="9.9499999999999993" customHeight="1" x14ac:dyDescent="0.2">
      <c r="A44" s="1246"/>
      <c r="B44" s="1246"/>
      <c r="C44" s="1246"/>
      <c r="D44" s="1246"/>
      <c r="E44" s="1246"/>
      <c r="F44" s="1246"/>
      <c r="G44" s="1246"/>
      <c r="H44" s="1246"/>
      <c r="I44" s="1246"/>
      <c r="J44" s="1246"/>
      <c r="K44" s="1246"/>
      <c r="L44" s="1246"/>
      <c r="M44" s="1246"/>
      <c r="N44" s="1246"/>
      <c r="O44" s="1246"/>
      <c r="P44" s="1246"/>
      <c r="Q44" s="1246"/>
      <c r="R44" s="1246"/>
      <c r="S44" s="1246"/>
      <c r="T44" s="1246"/>
      <c r="U44" s="1246"/>
      <c r="V44" s="1246"/>
      <c r="W44" s="1246"/>
      <c r="X44" s="65"/>
    </row>
    <row r="45" spans="1:24" s="3" customFormat="1" ht="16.5" customHeight="1" x14ac:dyDescent="0.2">
      <c r="A45" s="1247"/>
      <c r="B45" s="1247"/>
      <c r="C45" s="14" t="s">
        <v>56</v>
      </c>
      <c r="D45" s="1252" t="s">
        <v>157</v>
      </c>
      <c r="E45" s="1252"/>
      <c r="F45" s="1252"/>
      <c r="G45" s="1252"/>
      <c r="H45" s="1252"/>
      <c r="I45" s="1252"/>
      <c r="J45" s="1252"/>
      <c r="K45" s="1252"/>
      <c r="L45" s="1252"/>
      <c r="M45" s="1252"/>
      <c r="N45" s="1252"/>
      <c r="O45" s="1252"/>
      <c r="P45" s="1252"/>
      <c r="Q45" s="1249">
        <f>'НР Вычет по ФА'!J42</f>
        <v>0</v>
      </c>
      <c r="R45" s="1249"/>
      <c r="S45" s="1249"/>
      <c r="T45" s="1249"/>
      <c r="U45" s="1249"/>
      <c r="V45" s="1249"/>
      <c r="W45" s="1249"/>
      <c r="X45" s="65"/>
    </row>
    <row r="46" spans="1:24" s="3" customFormat="1" ht="9.9499999999999993" customHeight="1" x14ac:dyDescent="0.2">
      <c r="A46" s="1246"/>
      <c r="B46" s="1246"/>
      <c r="C46" s="1246"/>
      <c r="D46" s="1246"/>
      <c r="E46" s="1246"/>
      <c r="F46" s="1246"/>
      <c r="G46" s="1246"/>
      <c r="H46" s="1246"/>
      <c r="I46" s="1246"/>
      <c r="J46" s="1246"/>
      <c r="K46" s="1246"/>
      <c r="L46" s="1246"/>
      <c r="M46" s="1246"/>
      <c r="N46" s="1246"/>
      <c r="O46" s="1246"/>
      <c r="P46" s="1246"/>
      <c r="Q46" s="1246"/>
      <c r="R46" s="1246"/>
      <c r="S46" s="1246"/>
      <c r="T46" s="1246"/>
      <c r="U46" s="1246"/>
      <c r="V46" s="1246"/>
      <c r="W46" s="1246"/>
      <c r="X46" s="65"/>
    </row>
    <row r="47" spans="1:24" s="3" customFormat="1" ht="12.75" customHeight="1" x14ac:dyDescent="0.2">
      <c r="A47" s="1247"/>
      <c r="B47" s="1247"/>
      <c r="C47" s="14" t="s">
        <v>58</v>
      </c>
      <c r="D47" s="1248" t="s">
        <v>158</v>
      </c>
      <c r="E47" s="1248"/>
      <c r="F47" s="1248"/>
      <c r="G47" s="1248"/>
      <c r="H47" s="1248"/>
      <c r="I47" s="1248"/>
      <c r="J47" s="1248"/>
      <c r="K47" s="1248"/>
      <c r="L47" s="1248"/>
      <c r="M47" s="1248"/>
      <c r="N47" s="1248"/>
      <c r="O47" s="1248"/>
      <c r="P47" s="1248"/>
      <c r="Q47" s="1249">
        <f>'НР Вычет по ФА'!J43</f>
        <v>0</v>
      </c>
      <c r="R47" s="1249"/>
      <c r="S47" s="1249"/>
      <c r="T47" s="1249"/>
      <c r="U47" s="1249"/>
      <c r="V47" s="1249"/>
      <c r="W47" s="1249"/>
      <c r="X47" s="65"/>
    </row>
    <row r="48" spans="1:24" s="3" customFormat="1" ht="9.9499999999999993" customHeight="1" x14ac:dyDescent="0.2">
      <c r="A48" s="1246"/>
      <c r="B48" s="1246"/>
      <c r="C48" s="1246"/>
      <c r="D48" s="1246"/>
      <c r="E48" s="1246"/>
      <c r="F48" s="1246"/>
      <c r="G48" s="1246"/>
      <c r="H48" s="1246"/>
      <c r="I48" s="1246"/>
      <c r="J48" s="1246"/>
      <c r="K48" s="1246"/>
      <c r="L48" s="1246"/>
      <c r="M48" s="1246"/>
      <c r="N48" s="1246"/>
      <c r="O48" s="1246"/>
      <c r="P48" s="1246"/>
      <c r="Q48" s="1246"/>
      <c r="R48" s="1246"/>
      <c r="S48" s="1246"/>
      <c r="T48" s="1246"/>
      <c r="U48" s="1246"/>
      <c r="V48" s="1246"/>
      <c r="W48" s="1246"/>
      <c r="X48" s="65"/>
    </row>
    <row r="49" spans="1:24" s="3" customFormat="1" ht="12.75" customHeight="1" x14ac:dyDescent="0.2">
      <c r="A49" s="1247"/>
      <c r="B49" s="1247"/>
      <c r="C49" s="14" t="s">
        <v>76</v>
      </c>
      <c r="D49" s="1248" t="s">
        <v>159</v>
      </c>
      <c r="E49" s="1248"/>
      <c r="F49" s="1248"/>
      <c r="G49" s="1248"/>
      <c r="H49" s="1248"/>
      <c r="I49" s="1248"/>
      <c r="J49" s="1248"/>
      <c r="K49" s="1248"/>
      <c r="L49" s="1248"/>
      <c r="M49" s="1248"/>
      <c r="N49" s="1248"/>
      <c r="O49" s="1248"/>
      <c r="P49" s="1248"/>
      <c r="Q49" s="1249">
        <f>'НР Вычет по ФА'!J44</f>
        <v>0</v>
      </c>
      <c r="R49" s="1249"/>
      <c r="S49" s="1249"/>
      <c r="T49" s="1249"/>
      <c r="U49" s="1249"/>
      <c r="V49" s="1249"/>
      <c r="W49" s="1249"/>
      <c r="X49" s="65"/>
    </row>
    <row r="50" spans="1:24" s="3" customFormat="1" ht="9.9499999999999993" customHeight="1" x14ac:dyDescent="0.2">
      <c r="A50" s="1246"/>
      <c r="B50" s="1246"/>
      <c r="C50" s="1246"/>
      <c r="D50" s="1246"/>
      <c r="E50" s="1246"/>
      <c r="F50" s="1246"/>
      <c r="G50" s="1246"/>
      <c r="H50" s="1246"/>
      <c r="I50" s="1246"/>
      <c r="J50" s="1246"/>
      <c r="K50" s="1246"/>
      <c r="L50" s="1246"/>
      <c r="M50" s="1246"/>
      <c r="N50" s="1246"/>
      <c r="O50" s="1246"/>
      <c r="P50" s="1246"/>
      <c r="Q50" s="1246"/>
      <c r="R50" s="1246"/>
      <c r="S50" s="1246"/>
      <c r="T50" s="1246"/>
      <c r="U50" s="1246"/>
      <c r="V50" s="1246"/>
      <c r="W50" s="1246"/>
      <c r="X50" s="65"/>
    </row>
    <row r="51" spans="1:24" s="5" customFormat="1" ht="12.75" customHeight="1" x14ac:dyDescent="0.2">
      <c r="A51" s="1064" t="s">
        <v>165</v>
      </c>
      <c r="B51" s="1064"/>
      <c r="C51" s="1250" t="s">
        <v>166</v>
      </c>
      <c r="D51" s="1250"/>
      <c r="E51" s="1250"/>
      <c r="F51" s="1250"/>
      <c r="G51" s="1250"/>
      <c r="H51" s="1250"/>
      <c r="I51" s="1250"/>
      <c r="J51" s="1250"/>
      <c r="K51" s="1250"/>
      <c r="L51" s="1250"/>
      <c r="M51" s="1250"/>
      <c r="N51" s="1250"/>
      <c r="O51" s="1250"/>
      <c r="P51" s="1250"/>
      <c r="Q51" s="1251">
        <f>Q53+Q55+Q57+Q59</f>
        <v>0</v>
      </c>
      <c r="R51" s="1251"/>
      <c r="S51" s="1251"/>
      <c r="T51" s="1251"/>
      <c r="U51" s="1251"/>
      <c r="V51" s="1251"/>
      <c r="W51" s="1251"/>
    </row>
    <row r="52" spans="1:24" s="3" customFormat="1" ht="9.9499999999999993" customHeight="1" x14ac:dyDescent="0.2">
      <c r="A52" s="1246"/>
      <c r="B52" s="1246"/>
      <c r="C52" s="1246"/>
      <c r="D52" s="1246"/>
      <c r="E52" s="1246"/>
      <c r="F52" s="1246"/>
      <c r="G52" s="1246"/>
      <c r="H52" s="1246"/>
      <c r="I52" s="1246"/>
      <c r="J52" s="1246"/>
      <c r="K52" s="1246"/>
      <c r="L52" s="1246"/>
      <c r="M52" s="1246"/>
      <c r="N52" s="1246"/>
      <c r="O52" s="1246"/>
      <c r="P52" s="1246"/>
      <c r="Q52" s="1246"/>
      <c r="R52" s="1246"/>
      <c r="S52" s="1246"/>
      <c r="T52" s="1246"/>
      <c r="U52" s="1246"/>
      <c r="V52" s="1246"/>
      <c r="W52" s="1246"/>
      <c r="X52" s="65"/>
    </row>
    <row r="53" spans="1:24" s="3" customFormat="1" ht="15.75" customHeight="1" x14ac:dyDescent="0.2">
      <c r="A53" s="1247"/>
      <c r="B53" s="1247"/>
      <c r="C53" s="14" t="s">
        <v>44</v>
      </c>
      <c r="D53" s="1252" t="s">
        <v>156</v>
      </c>
      <c r="E53" s="1252"/>
      <c r="F53" s="1252"/>
      <c r="G53" s="1252"/>
      <c r="H53" s="1252"/>
      <c r="I53" s="1252"/>
      <c r="J53" s="1252"/>
      <c r="K53" s="1252"/>
      <c r="L53" s="1252"/>
      <c r="M53" s="1252"/>
      <c r="N53" s="1252"/>
      <c r="O53" s="1252"/>
      <c r="P53" s="1252"/>
      <c r="Q53" s="1249">
        <f>Q13+Q23-Q33+Q43</f>
        <v>0</v>
      </c>
      <c r="R53" s="1249"/>
      <c r="S53" s="1249"/>
      <c r="T53" s="1249"/>
      <c r="U53" s="1249"/>
      <c r="V53" s="1249"/>
      <c r="W53" s="1249"/>
      <c r="X53" s="65"/>
    </row>
    <row r="54" spans="1:24" s="3" customFormat="1" ht="9.9499999999999993" customHeight="1" x14ac:dyDescent="0.2">
      <c r="A54" s="1246"/>
      <c r="B54" s="1246"/>
      <c r="C54" s="1246"/>
      <c r="D54" s="1246"/>
      <c r="E54" s="1246"/>
      <c r="F54" s="1246"/>
      <c r="G54" s="1246"/>
      <c r="H54" s="1246"/>
      <c r="I54" s="1246"/>
      <c r="J54" s="1246"/>
      <c r="K54" s="1246"/>
      <c r="L54" s="1246"/>
      <c r="M54" s="1246"/>
      <c r="N54" s="1246"/>
      <c r="O54" s="1246"/>
      <c r="P54" s="1246"/>
      <c r="Q54" s="1246"/>
      <c r="R54" s="1246"/>
      <c r="S54" s="1246"/>
      <c r="T54" s="1246"/>
      <c r="U54" s="1246"/>
      <c r="V54" s="1246"/>
      <c r="W54" s="1246"/>
      <c r="X54" s="65"/>
    </row>
    <row r="55" spans="1:24" s="3" customFormat="1" ht="16.5" customHeight="1" x14ac:dyDescent="0.2">
      <c r="A55" s="1247"/>
      <c r="B55" s="1247"/>
      <c r="C55" s="14" t="s">
        <v>56</v>
      </c>
      <c r="D55" s="1252" t="s">
        <v>157</v>
      </c>
      <c r="E55" s="1252"/>
      <c r="F55" s="1252"/>
      <c r="G55" s="1252"/>
      <c r="H55" s="1252"/>
      <c r="I55" s="1252"/>
      <c r="J55" s="1252"/>
      <c r="K55" s="1252"/>
      <c r="L55" s="1252"/>
      <c r="M55" s="1252"/>
      <c r="N55" s="1252"/>
      <c r="O55" s="1252"/>
      <c r="P55" s="1252"/>
      <c r="Q55" s="1249">
        <f>Q15+Q25-Q35+Q45</f>
        <v>0</v>
      </c>
      <c r="R55" s="1249"/>
      <c r="S55" s="1249"/>
      <c r="T55" s="1249"/>
      <c r="U55" s="1249"/>
      <c r="V55" s="1249"/>
      <c r="W55" s="1249"/>
      <c r="X55" s="65"/>
    </row>
    <row r="56" spans="1:24" s="3" customFormat="1" ht="9.9499999999999993" customHeight="1" x14ac:dyDescent="0.2">
      <c r="A56" s="1246"/>
      <c r="B56" s="1246"/>
      <c r="C56" s="1246"/>
      <c r="D56" s="1246"/>
      <c r="E56" s="1246"/>
      <c r="F56" s="1246"/>
      <c r="G56" s="1246"/>
      <c r="H56" s="1246"/>
      <c r="I56" s="1246"/>
      <c r="J56" s="1246"/>
      <c r="K56" s="1246"/>
      <c r="L56" s="1246"/>
      <c r="M56" s="1246"/>
      <c r="N56" s="1246"/>
      <c r="O56" s="1246"/>
      <c r="P56" s="1246"/>
      <c r="Q56" s="1246"/>
      <c r="R56" s="1246"/>
      <c r="S56" s="1246"/>
      <c r="T56" s="1246"/>
      <c r="U56" s="1246"/>
      <c r="V56" s="1246"/>
      <c r="W56" s="1246"/>
      <c r="X56" s="65"/>
    </row>
    <row r="57" spans="1:24" s="3" customFormat="1" ht="12.75" customHeight="1" x14ac:dyDescent="0.2">
      <c r="A57" s="1247"/>
      <c r="B57" s="1247"/>
      <c r="C57" s="14" t="s">
        <v>58</v>
      </c>
      <c r="D57" s="1248" t="s">
        <v>158</v>
      </c>
      <c r="E57" s="1248"/>
      <c r="F57" s="1248"/>
      <c r="G57" s="1248"/>
      <c r="H57" s="1248"/>
      <c r="I57" s="1248"/>
      <c r="J57" s="1248"/>
      <c r="K57" s="1248"/>
      <c r="L57" s="1248"/>
      <c r="M57" s="1248"/>
      <c r="N57" s="1248"/>
      <c r="O57" s="1248"/>
      <c r="P57" s="1248"/>
      <c r="Q57" s="1249">
        <f>Q17+Q27-Q37+Q47</f>
        <v>0</v>
      </c>
      <c r="R57" s="1249"/>
      <c r="S57" s="1249"/>
      <c r="T57" s="1249"/>
      <c r="U57" s="1249"/>
      <c r="V57" s="1249"/>
      <c r="W57" s="1249"/>
      <c r="X57" s="65"/>
    </row>
    <row r="58" spans="1:24" s="3" customFormat="1" ht="9.9499999999999993" customHeight="1" x14ac:dyDescent="0.2">
      <c r="A58" s="1246"/>
      <c r="B58" s="1246"/>
      <c r="C58" s="1246"/>
      <c r="D58" s="1246"/>
      <c r="E58" s="1246"/>
      <c r="F58" s="1246"/>
      <c r="G58" s="1246"/>
      <c r="H58" s="1246"/>
      <c r="I58" s="1246"/>
      <c r="J58" s="1246"/>
      <c r="K58" s="1246"/>
      <c r="L58" s="1246"/>
      <c r="M58" s="1246"/>
      <c r="N58" s="1246"/>
      <c r="O58" s="1246"/>
      <c r="P58" s="1246"/>
      <c r="Q58" s="1246"/>
      <c r="R58" s="1246"/>
      <c r="S58" s="1246"/>
      <c r="T58" s="1246"/>
      <c r="U58" s="1246"/>
      <c r="V58" s="1246"/>
      <c r="W58" s="1246"/>
      <c r="X58" s="65"/>
    </row>
    <row r="59" spans="1:24" s="3" customFormat="1" ht="12.75" customHeight="1" x14ac:dyDescent="0.2">
      <c r="A59" s="1247"/>
      <c r="B59" s="1247"/>
      <c r="C59" s="14" t="s">
        <v>76</v>
      </c>
      <c r="D59" s="1248" t="s">
        <v>159</v>
      </c>
      <c r="E59" s="1248"/>
      <c r="F59" s="1248"/>
      <c r="G59" s="1248"/>
      <c r="H59" s="1248"/>
      <c r="I59" s="1248"/>
      <c r="J59" s="1248"/>
      <c r="K59" s="1248"/>
      <c r="L59" s="1248"/>
      <c r="M59" s="1248"/>
      <c r="N59" s="1248"/>
      <c r="O59" s="1248"/>
      <c r="P59" s="1248"/>
      <c r="Q59" s="1249">
        <f>Q19+Q29-Q39+Q49</f>
        <v>0</v>
      </c>
      <c r="R59" s="1249"/>
      <c r="S59" s="1249"/>
      <c r="T59" s="1249"/>
      <c r="U59" s="1249"/>
      <c r="V59" s="1249"/>
      <c r="W59" s="1249"/>
      <c r="X59" s="65"/>
    </row>
    <row r="60" spans="1:24" s="3" customFormat="1" ht="9.9499999999999993" customHeight="1" x14ac:dyDescent="0.2">
      <c r="A60" s="1246"/>
      <c r="B60" s="1246"/>
      <c r="C60" s="1246"/>
      <c r="D60" s="1246"/>
      <c r="E60" s="1246"/>
      <c r="F60" s="1246"/>
      <c r="G60" s="1246"/>
      <c r="H60" s="1246"/>
      <c r="I60" s="1246"/>
      <c r="J60" s="1246"/>
      <c r="K60" s="1246"/>
      <c r="L60" s="1246"/>
      <c r="M60" s="1246"/>
      <c r="N60" s="1246"/>
      <c r="O60" s="1246"/>
      <c r="P60" s="1246"/>
      <c r="Q60" s="1246"/>
      <c r="R60" s="1246"/>
      <c r="S60" s="1246"/>
      <c r="T60" s="1246"/>
      <c r="U60" s="1246"/>
      <c r="V60" s="1246"/>
      <c r="W60" s="1246"/>
      <c r="X60" s="65"/>
    </row>
    <row r="61" spans="1:24" s="5" customFormat="1" ht="29.45" customHeight="1" x14ac:dyDescent="0.2">
      <c r="A61" s="1064" t="s">
        <v>167</v>
      </c>
      <c r="B61" s="1064"/>
      <c r="C61" s="1250" t="s">
        <v>168</v>
      </c>
      <c r="D61" s="1250"/>
      <c r="E61" s="1250"/>
      <c r="F61" s="1250"/>
      <c r="G61" s="1250"/>
      <c r="H61" s="1250"/>
      <c r="I61" s="1250"/>
      <c r="J61" s="1250"/>
      <c r="K61" s="1250"/>
      <c r="L61" s="1250"/>
      <c r="M61" s="1250"/>
      <c r="N61" s="1250"/>
      <c r="O61" s="1250"/>
      <c r="P61" s="1250"/>
      <c r="Q61" s="1257">
        <f>Q63+Q65+Q67+Q69</f>
        <v>0</v>
      </c>
      <c r="R61" s="1257"/>
      <c r="S61" s="1257"/>
      <c r="T61" s="1257"/>
      <c r="U61" s="1257"/>
      <c r="V61" s="1257"/>
      <c r="W61" s="1257"/>
    </row>
    <row r="62" spans="1:24" s="3" customFormat="1" x14ac:dyDescent="0.2">
      <c r="A62" s="1258" t="s">
        <v>169</v>
      </c>
      <c r="B62" s="1258"/>
      <c r="C62" s="1258"/>
      <c r="D62" s="1258"/>
      <c r="E62" s="1258"/>
      <c r="F62" s="1258"/>
      <c r="G62" s="1258"/>
      <c r="H62" s="1258"/>
      <c r="I62" s="1258"/>
      <c r="J62" s="1258"/>
      <c r="K62" s="1258"/>
      <c r="L62" s="1258"/>
      <c r="M62" s="1258"/>
      <c r="N62" s="1258"/>
      <c r="O62" s="1258"/>
      <c r="P62" s="1259" t="s">
        <v>170</v>
      </c>
      <c r="Q62" s="1259"/>
      <c r="R62" s="1259"/>
      <c r="S62" s="1259"/>
      <c r="T62" s="1259"/>
      <c r="U62" s="1259"/>
      <c r="V62" s="1259"/>
      <c r="W62" s="1259"/>
      <c r="X62" s="65"/>
    </row>
    <row r="63" spans="1:24" s="3" customFormat="1" ht="15.75" customHeight="1" x14ac:dyDescent="0.2">
      <c r="A63" s="1247"/>
      <c r="B63" s="1247"/>
      <c r="C63" s="14" t="s">
        <v>44</v>
      </c>
      <c r="D63" s="1255" t="s">
        <v>156</v>
      </c>
      <c r="E63" s="1255"/>
      <c r="F63" s="1255"/>
      <c r="G63" s="1255"/>
      <c r="H63" s="1255"/>
      <c r="I63" s="1255"/>
      <c r="J63" s="1255"/>
      <c r="K63" s="1255"/>
      <c r="L63" s="1255"/>
      <c r="M63" s="1255"/>
      <c r="N63" s="1255"/>
      <c r="O63" s="66">
        <v>10</v>
      </c>
      <c r="P63" s="67"/>
      <c r="Q63" s="1256">
        <f>'НР Вычет по ФА'!L39</f>
        <v>0</v>
      </c>
      <c r="R63" s="1256"/>
      <c r="S63" s="1256"/>
      <c r="T63" s="1256"/>
      <c r="U63" s="1256"/>
      <c r="V63" s="1256"/>
      <c r="W63" s="1256"/>
      <c r="X63" s="65"/>
    </row>
    <row r="64" spans="1:24" s="3" customFormat="1" ht="9.9499999999999993" customHeight="1" x14ac:dyDescent="0.2">
      <c r="A64" s="1246"/>
      <c r="B64" s="1246"/>
      <c r="C64" s="1246"/>
      <c r="D64" s="1246"/>
      <c r="E64" s="1246"/>
      <c r="F64" s="1246"/>
      <c r="G64" s="1246"/>
      <c r="H64" s="1246"/>
      <c r="I64" s="1246"/>
      <c r="J64" s="1246"/>
      <c r="K64" s="1246"/>
      <c r="L64" s="1246"/>
      <c r="M64" s="1246"/>
      <c r="N64" s="1246"/>
      <c r="O64" s="1246"/>
      <c r="P64" s="1246"/>
      <c r="Q64" s="1246"/>
      <c r="R64" s="1246"/>
      <c r="S64" s="1246"/>
      <c r="T64" s="1246"/>
      <c r="U64" s="1246"/>
      <c r="V64" s="1246"/>
      <c r="W64" s="1246"/>
      <c r="X64" s="65"/>
    </row>
    <row r="65" spans="1:24" s="3" customFormat="1" ht="16.5" customHeight="1" x14ac:dyDescent="0.2">
      <c r="A65" s="1247"/>
      <c r="B65" s="1247"/>
      <c r="C65" s="14" t="s">
        <v>56</v>
      </c>
      <c r="D65" s="1255" t="s">
        <v>157</v>
      </c>
      <c r="E65" s="1255"/>
      <c r="F65" s="1255"/>
      <c r="G65" s="1255"/>
      <c r="H65" s="1255"/>
      <c r="I65" s="1255"/>
      <c r="J65" s="1255"/>
      <c r="K65" s="1255"/>
      <c r="L65" s="1255"/>
      <c r="M65" s="1255"/>
      <c r="N65" s="1255"/>
      <c r="O65" s="66">
        <v>25</v>
      </c>
      <c r="P65" s="68"/>
      <c r="Q65" s="1256">
        <f>'НР Вычет по ФА'!L42</f>
        <v>0</v>
      </c>
      <c r="R65" s="1256"/>
      <c r="S65" s="1256"/>
      <c r="T65" s="1256"/>
      <c r="U65" s="1256"/>
      <c r="V65" s="1256"/>
      <c r="W65" s="1256"/>
      <c r="X65" s="65"/>
    </row>
    <row r="66" spans="1:24" s="3" customFormat="1" ht="9.9499999999999993" customHeight="1" x14ac:dyDescent="0.2">
      <c r="A66" s="1246"/>
      <c r="B66" s="1246"/>
      <c r="C66" s="1246"/>
      <c r="D66" s="1246"/>
      <c r="E66" s="1246"/>
      <c r="F66" s="1246"/>
      <c r="G66" s="1246"/>
      <c r="H66" s="1246"/>
      <c r="I66" s="1246"/>
      <c r="J66" s="1246"/>
      <c r="K66" s="1246"/>
      <c r="L66" s="1246"/>
      <c r="M66" s="1246"/>
      <c r="N66" s="1246"/>
      <c r="O66" s="1246"/>
      <c r="P66" s="1246"/>
      <c r="Q66" s="1246"/>
      <c r="R66" s="1246"/>
      <c r="S66" s="1246"/>
      <c r="T66" s="1246"/>
      <c r="U66" s="1246"/>
      <c r="V66" s="1246"/>
      <c r="W66" s="1246"/>
      <c r="X66" s="65"/>
    </row>
    <row r="67" spans="1:24" s="3" customFormat="1" ht="12.75" customHeight="1" x14ac:dyDescent="0.2">
      <c r="A67" s="1247"/>
      <c r="B67" s="1247"/>
      <c r="C67" s="14" t="s">
        <v>58</v>
      </c>
      <c r="D67" s="1253" t="s">
        <v>158</v>
      </c>
      <c r="E67" s="1253"/>
      <c r="F67" s="1253"/>
      <c r="G67" s="1253"/>
      <c r="H67" s="1253"/>
      <c r="I67" s="1253"/>
      <c r="J67" s="1253"/>
      <c r="K67" s="1253"/>
      <c r="L67" s="1253"/>
      <c r="M67" s="1253"/>
      <c r="N67" s="1253"/>
      <c r="O67" s="69">
        <v>40</v>
      </c>
      <c r="P67" s="70"/>
      <c r="Q67" s="1256">
        <f>'НР Вычет по ФА'!L43</f>
        <v>0</v>
      </c>
      <c r="R67" s="1256"/>
      <c r="S67" s="1256"/>
      <c r="T67" s="1256"/>
      <c r="U67" s="1256"/>
      <c r="V67" s="1256"/>
      <c r="W67" s="1256"/>
      <c r="X67" s="65"/>
    </row>
    <row r="68" spans="1:24" s="3" customFormat="1" ht="9.9499999999999993" customHeight="1" x14ac:dyDescent="0.2">
      <c r="A68" s="1246"/>
      <c r="B68" s="1246"/>
      <c r="C68" s="1246"/>
      <c r="D68" s="1246"/>
      <c r="E68" s="1246"/>
      <c r="F68" s="1246"/>
      <c r="G68" s="1246"/>
      <c r="H68" s="1246"/>
      <c r="I68" s="1246"/>
      <c r="J68" s="1246"/>
      <c r="K68" s="1246"/>
      <c r="L68" s="1246"/>
      <c r="M68" s="1246"/>
      <c r="N68" s="1246"/>
      <c r="O68" s="1246"/>
      <c r="P68" s="1246"/>
      <c r="Q68" s="1246"/>
      <c r="R68" s="1246"/>
      <c r="S68" s="1246"/>
      <c r="T68" s="1246"/>
      <c r="U68" s="1246"/>
      <c r="V68" s="1246"/>
      <c r="W68" s="1246"/>
      <c r="X68" s="65"/>
    </row>
    <row r="69" spans="1:24" s="3" customFormat="1" ht="12.75" customHeight="1" x14ac:dyDescent="0.2">
      <c r="A69" s="1247"/>
      <c r="B69" s="1247"/>
      <c r="C69" s="14" t="s">
        <v>76</v>
      </c>
      <c r="D69" s="1253" t="s">
        <v>159</v>
      </c>
      <c r="E69" s="1253"/>
      <c r="F69" s="1253"/>
      <c r="G69" s="1253"/>
      <c r="H69" s="1253"/>
      <c r="I69" s="1253"/>
      <c r="J69" s="1253"/>
      <c r="K69" s="1253"/>
      <c r="L69" s="1253"/>
      <c r="M69" s="1253"/>
      <c r="N69" s="1253"/>
      <c r="O69" s="69">
        <v>15</v>
      </c>
      <c r="P69" s="70"/>
      <c r="Q69" s="1256">
        <f>'НР Вычет по ФА'!L44</f>
        <v>0</v>
      </c>
      <c r="R69" s="1256"/>
      <c r="S69" s="1256"/>
      <c r="T69" s="1256"/>
      <c r="U69" s="1256"/>
      <c r="V69" s="1256"/>
      <c r="W69" s="1256"/>
      <c r="X69" s="65"/>
    </row>
    <row r="70" spans="1:24" s="3" customFormat="1" ht="9.9499999999999993" customHeight="1" x14ac:dyDescent="0.2">
      <c r="A70" s="1246"/>
      <c r="B70" s="1246"/>
      <c r="C70" s="1246"/>
      <c r="D70" s="1246"/>
      <c r="E70" s="1246"/>
      <c r="F70" s="1246"/>
      <c r="G70" s="1246"/>
      <c r="H70" s="1246"/>
      <c r="I70" s="1246"/>
      <c r="J70" s="1246"/>
      <c r="K70" s="1246"/>
      <c r="L70" s="1246"/>
      <c r="M70" s="1246"/>
      <c r="N70" s="1246"/>
      <c r="O70" s="1246"/>
      <c r="P70" s="1246"/>
      <c r="Q70" s="1246"/>
      <c r="R70" s="1246"/>
      <c r="S70" s="1246"/>
      <c r="T70" s="1246"/>
      <c r="U70" s="1246"/>
      <c r="V70" s="1246"/>
      <c r="W70" s="1246"/>
      <c r="X70" s="65"/>
    </row>
    <row r="71" spans="1:24" s="5" customFormat="1" ht="28.5" customHeight="1" x14ac:dyDescent="0.2">
      <c r="A71" s="1064" t="s">
        <v>171</v>
      </c>
      <c r="B71" s="1064"/>
      <c r="C71" s="1250" t="s">
        <v>1971</v>
      </c>
      <c r="D71" s="1250"/>
      <c r="E71" s="1250"/>
      <c r="F71" s="1250"/>
      <c r="G71" s="1250"/>
      <c r="H71" s="1250"/>
      <c r="I71" s="1250"/>
      <c r="J71" s="1250"/>
      <c r="K71" s="1250"/>
      <c r="L71" s="1250"/>
      <c r="M71" s="1250"/>
      <c r="N71" s="1250"/>
      <c r="O71" s="1250"/>
      <c r="P71" s="1250"/>
      <c r="Q71" s="1251">
        <f>Q73+Q75+Q77+Q79</f>
        <v>0</v>
      </c>
      <c r="R71" s="1251"/>
      <c r="S71" s="1251"/>
      <c r="T71" s="1251"/>
      <c r="U71" s="1251"/>
      <c r="V71" s="1251"/>
      <c r="W71" s="1251"/>
    </row>
    <row r="72" spans="1:24" s="3" customFormat="1" ht="9.9499999999999993" customHeight="1" x14ac:dyDescent="0.2">
      <c r="A72" s="1246"/>
      <c r="B72" s="1246"/>
      <c r="C72" s="1246"/>
      <c r="D72" s="1246"/>
      <c r="E72" s="1246"/>
      <c r="F72" s="1246"/>
      <c r="G72" s="1246"/>
      <c r="H72" s="1246"/>
      <c r="I72" s="1246"/>
      <c r="J72" s="1246"/>
      <c r="K72" s="1246"/>
      <c r="L72" s="1246"/>
      <c r="M72" s="1246"/>
      <c r="N72" s="1246"/>
      <c r="O72" s="1246"/>
      <c r="P72" s="1246"/>
      <c r="Q72" s="1246"/>
      <c r="R72" s="1246"/>
      <c r="S72" s="1246"/>
      <c r="T72" s="1246"/>
      <c r="U72" s="1246"/>
      <c r="V72" s="1246"/>
      <c r="W72" s="1246"/>
      <c r="X72" s="65"/>
    </row>
    <row r="73" spans="1:24" s="3" customFormat="1" ht="15.75" customHeight="1" x14ac:dyDescent="0.2">
      <c r="A73" s="1247"/>
      <c r="B73" s="1247"/>
      <c r="C73" s="14" t="s">
        <v>44</v>
      </c>
      <c r="D73" s="1255" t="s">
        <v>156</v>
      </c>
      <c r="E73" s="1255"/>
      <c r="F73" s="1255"/>
      <c r="G73" s="1255"/>
      <c r="H73" s="1255"/>
      <c r="I73" s="1255"/>
      <c r="J73" s="1255"/>
      <c r="K73" s="1255"/>
      <c r="L73" s="1255"/>
      <c r="M73" s="1255"/>
      <c r="N73" s="1255"/>
      <c r="O73" s="66">
        <v>20</v>
      </c>
      <c r="P73" s="71">
        <v>20</v>
      </c>
      <c r="Q73" s="1254"/>
      <c r="R73" s="1254"/>
      <c r="S73" s="1254"/>
      <c r="T73" s="1254"/>
      <c r="U73" s="1254"/>
      <c r="V73" s="1254"/>
      <c r="W73" s="1254"/>
      <c r="X73" s="65"/>
    </row>
    <row r="74" spans="1:24" s="3" customFormat="1" ht="9.9499999999999993" customHeight="1" x14ac:dyDescent="0.2">
      <c r="A74" s="1246"/>
      <c r="B74" s="1246"/>
      <c r="C74" s="1246"/>
      <c r="D74" s="1246"/>
      <c r="E74" s="1246"/>
      <c r="F74" s="1246"/>
      <c r="G74" s="1246"/>
      <c r="H74" s="1246"/>
      <c r="I74" s="1246"/>
      <c r="J74" s="1246"/>
      <c r="K74" s="1246"/>
      <c r="L74" s="1246"/>
      <c r="M74" s="1246"/>
      <c r="N74" s="1246"/>
      <c r="O74" s="1246"/>
      <c r="P74" s="1246"/>
      <c r="Q74" s="1246"/>
      <c r="R74" s="1246"/>
      <c r="S74" s="1246"/>
      <c r="T74" s="1246"/>
      <c r="U74" s="1246"/>
      <c r="V74" s="1246"/>
      <c r="W74" s="1246"/>
      <c r="X74" s="65"/>
    </row>
    <row r="75" spans="1:24" s="3" customFormat="1" ht="16.5" customHeight="1" x14ac:dyDescent="0.2">
      <c r="A75" s="1247"/>
      <c r="B75" s="1247"/>
      <c r="C75" s="14" t="s">
        <v>56</v>
      </c>
      <c r="D75" s="1255" t="s">
        <v>157</v>
      </c>
      <c r="E75" s="1255"/>
      <c r="F75" s="1255"/>
      <c r="G75" s="1255"/>
      <c r="H75" s="1255"/>
      <c r="I75" s="1255"/>
      <c r="J75" s="1255"/>
      <c r="K75" s="1255"/>
      <c r="L75" s="1255"/>
      <c r="M75" s="1255"/>
      <c r="N75" s="1255"/>
      <c r="O75" s="66">
        <v>50</v>
      </c>
      <c r="P75" s="68">
        <v>50</v>
      </c>
      <c r="Q75" s="1254"/>
      <c r="R75" s="1254"/>
      <c r="S75" s="1254"/>
      <c r="T75" s="1254"/>
      <c r="U75" s="1254"/>
      <c r="V75" s="1254"/>
      <c r="W75" s="1254"/>
      <c r="X75" s="65"/>
    </row>
    <row r="76" spans="1:24" s="3" customFormat="1" ht="9.9499999999999993" customHeight="1" x14ac:dyDescent="0.2">
      <c r="A76" s="1246"/>
      <c r="B76" s="1246"/>
      <c r="C76" s="1246"/>
      <c r="D76" s="1246"/>
      <c r="E76" s="1246"/>
      <c r="F76" s="1246"/>
      <c r="G76" s="1246"/>
      <c r="H76" s="1246"/>
      <c r="I76" s="1246"/>
      <c r="J76" s="1246"/>
      <c r="K76" s="1246"/>
      <c r="L76" s="1246"/>
      <c r="M76" s="1246"/>
      <c r="N76" s="1246"/>
      <c r="O76" s="1246"/>
      <c r="P76" s="1246"/>
      <c r="Q76" s="1246"/>
      <c r="R76" s="1246"/>
      <c r="S76" s="1246"/>
      <c r="T76" s="1246"/>
      <c r="U76" s="1246"/>
      <c r="V76" s="1246"/>
      <c r="W76" s="1246"/>
      <c r="X76" s="65"/>
    </row>
    <row r="77" spans="1:24" s="3" customFormat="1" ht="12.75" customHeight="1" x14ac:dyDescent="0.2">
      <c r="A77" s="1247"/>
      <c r="B77" s="1247"/>
      <c r="C77" s="14" t="s">
        <v>58</v>
      </c>
      <c r="D77" s="1253" t="s">
        <v>158</v>
      </c>
      <c r="E77" s="1253"/>
      <c r="F77" s="1253"/>
      <c r="G77" s="1253"/>
      <c r="H77" s="1253"/>
      <c r="I77" s="1253"/>
      <c r="J77" s="1253"/>
      <c r="K77" s="1253"/>
      <c r="L77" s="1253"/>
      <c r="M77" s="1253"/>
      <c r="N77" s="1253"/>
      <c r="O77" s="69">
        <v>80</v>
      </c>
      <c r="P77" s="70">
        <v>80</v>
      </c>
      <c r="Q77" s="1254"/>
      <c r="R77" s="1254"/>
      <c r="S77" s="1254"/>
      <c r="T77" s="1254"/>
      <c r="U77" s="1254"/>
      <c r="V77" s="1254"/>
      <c r="W77" s="1254"/>
      <c r="X77" s="65"/>
    </row>
    <row r="78" spans="1:24" s="3" customFormat="1" ht="9.9499999999999993" customHeight="1" x14ac:dyDescent="0.2">
      <c r="A78" s="1246"/>
      <c r="B78" s="1246"/>
      <c r="C78" s="1246"/>
      <c r="D78" s="1246"/>
      <c r="E78" s="1246"/>
      <c r="F78" s="1246"/>
      <c r="G78" s="1246"/>
      <c r="H78" s="1246"/>
      <c r="I78" s="1246"/>
      <c r="J78" s="1246"/>
      <c r="K78" s="1246"/>
      <c r="L78" s="1246"/>
      <c r="M78" s="1246"/>
      <c r="N78" s="1246"/>
      <c r="O78" s="1246"/>
      <c r="P78" s="1246"/>
      <c r="Q78" s="1246"/>
      <c r="R78" s="1246"/>
      <c r="S78" s="1246"/>
      <c r="T78" s="1246"/>
      <c r="U78" s="1246"/>
      <c r="V78" s="1246"/>
      <c r="W78" s="1246"/>
      <c r="X78" s="65"/>
    </row>
    <row r="79" spans="1:24" s="3" customFormat="1" ht="12.75" customHeight="1" x14ac:dyDescent="0.2">
      <c r="A79" s="1247"/>
      <c r="B79" s="1247"/>
      <c r="C79" s="14" t="s">
        <v>76</v>
      </c>
      <c r="D79" s="1253" t="s">
        <v>159</v>
      </c>
      <c r="E79" s="1253"/>
      <c r="F79" s="1253"/>
      <c r="G79" s="1253"/>
      <c r="H79" s="1253"/>
      <c r="I79" s="1253"/>
      <c r="J79" s="1253"/>
      <c r="K79" s="1253"/>
      <c r="L79" s="1253"/>
      <c r="M79" s="1253"/>
      <c r="N79" s="1253"/>
      <c r="O79" s="69">
        <v>30</v>
      </c>
      <c r="P79" s="70">
        <v>30</v>
      </c>
      <c r="Q79" s="1254"/>
      <c r="R79" s="1254"/>
      <c r="S79" s="1254"/>
      <c r="T79" s="1254"/>
      <c r="U79" s="1254"/>
      <c r="V79" s="1254"/>
      <c r="W79" s="1254"/>
      <c r="X79" s="65"/>
    </row>
    <row r="80" spans="1:24" s="3" customFormat="1" ht="9.9499999999999993" customHeight="1" x14ac:dyDescent="0.2">
      <c r="A80" s="1246"/>
      <c r="B80" s="1246"/>
      <c r="C80" s="1246"/>
      <c r="D80" s="1246"/>
      <c r="E80" s="1246"/>
      <c r="F80" s="1246"/>
      <c r="G80" s="1246"/>
      <c r="H80" s="1246"/>
      <c r="I80" s="1246"/>
      <c r="J80" s="1246"/>
      <c r="K80" s="1246"/>
      <c r="L80" s="1246"/>
      <c r="M80" s="1246"/>
      <c r="N80" s="1246"/>
      <c r="O80" s="1246"/>
      <c r="P80" s="1246"/>
      <c r="Q80" s="1246"/>
      <c r="R80" s="1246"/>
      <c r="S80" s="1246"/>
      <c r="T80" s="1246"/>
      <c r="U80" s="1246"/>
      <c r="V80" s="1246"/>
      <c r="W80" s="1246"/>
      <c r="X80" s="65"/>
    </row>
    <row r="81" spans="1:24" s="5" customFormat="1" ht="48" customHeight="1" x14ac:dyDescent="0.2">
      <c r="A81" s="1064" t="s">
        <v>172</v>
      </c>
      <c r="B81" s="1064"/>
      <c r="C81" s="1250" t="s">
        <v>173</v>
      </c>
      <c r="D81" s="1250"/>
      <c r="E81" s="1250"/>
      <c r="F81" s="1250"/>
      <c r="G81" s="1250"/>
      <c r="H81" s="1250"/>
      <c r="I81" s="1250"/>
      <c r="J81" s="1250"/>
      <c r="K81" s="1250"/>
      <c r="L81" s="1250"/>
      <c r="M81" s="1250"/>
      <c r="N81" s="1250"/>
      <c r="O81" s="1250"/>
      <c r="P81" s="1250"/>
      <c r="Q81" s="1251">
        <f>Q83+Q85+Q87+Q89</f>
        <v>0</v>
      </c>
      <c r="R81" s="1251"/>
      <c r="S81" s="1251"/>
      <c r="T81" s="1251"/>
      <c r="U81" s="1251"/>
      <c r="V81" s="1251"/>
      <c r="W81" s="1251"/>
    </row>
    <row r="82" spans="1:24" s="3" customFormat="1" ht="9.9499999999999993" customHeight="1" x14ac:dyDescent="0.2">
      <c r="A82" s="1246"/>
      <c r="B82" s="1246"/>
      <c r="C82" s="1246"/>
      <c r="D82" s="1246"/>
      <c r="E82" s="1246"/>
      <c r="F82" s="1246"/>
      <c r="G82" s="1246"/>
      <c r="H82" s="1246"/>
      <c r="I82" s="1246"/>
      <c r="J82" s="1246"/>
      <c r="K82" s="1246"/>
      <c r="L82" s="1246"/>
      <c r="M82" s="1246"/>
      <c r="N82" s="1246"/>
      <c r="O82" s="1246"/>
      <c r="P82" s="1246"/>
      <c r="Q82" s="1246"/>
      <c r="R82" s="1246"/>
      <c r="S82" s="1246"/>
      <c r="T82" s="1246"/>
      <c r="U82" s="1246"/>
      <c r="V82" s="1246"/>
      <c r="W82" s="1246"/>
      <c r="X82" s="65"/>
    </row>
    <row r="83" spans="1:24" s="3" customFormat="1" ht="15.75" customHeight="1" x14ac:dyDescent="0.2">
      <c r="A83" s="1247"/>
      <c r="B83" s="1247"/>
      <c r="C83" s="14" t="s">
        <v>44</v>
      </c>
      <c r="D83" s="1252" t="s">
        <v>156</v>
      </c>
      <c r="E83" s="1252"/>
      <c r="F83" s="1252"/>
      <c r="G83" s="1252"/>
      <c r="H83" s="1252"/>
      <c r="I83" s="1252"/>
      <c r="J83" s="1252"/>
      <c r="K83" s="1252"/>
      <c r="L83" s="1252"/>
      <c r="M83" s="1252"/>
      <c r="N83" s="1252"/>
      <c r="O83" s="1252"/>
      <c r="P83" s="1252"/>
      <c r="Q83" s="1249">
        <f>'НР Вычет по ФА'!M39</f>
        <v>0</v>
      </c>
      <c r="R83" s="1249"/>
      <c r="S83" s="1249"/>
      <c r="T83" s="1249"/>
      <c r="U83" s="1249"/>
      <c r="V83" s="1249"/>
      <c r="W83" s="1249"/>
      <c r="X83" s="65"/>
    </row>
    <row r="84" spans="1:24" s="3" customFormat="1" ht="9.9499999999999993" customHeight="1" x14ac:dyDescent="0.2">
      <c r="A84" s="1246"/>
      <c r="B84" s="1246"/>
      <c r="C84" s="1246"/>
      <c r="D84" s="1246"/>
      <c r="E84" s="1246"/>
      <c r="F84" s="1246"/>
      <c r="G84" s="1246"/>
      <c r="H84" s="1246"/>
      <c r="I84" s="1246"/>
      <c r="J84" s="1246"/>
      <c r="K84" s="1246"/>
      <c r="L84" s="1246"/>
      <c r="M84" s="1246"/>
      <c r="N84" s="1246"/>
      <c r="O84" s="1246"/>
      <c r="P84" s="1246"/>
      <c r="Q84" s="1246"/>
      <c r="R84" s="1246"/>
      <c r="S84" s="1246"/>
      <c r="T84" s="1246"/>
      <c r="U84" s="1246"/>
      <c r="V84" s="1246"/>
      <c r="W84" s="1246"/>
      <c r="X84" s="65"/>
    </row>
    <row r="85" spans="1:24" s="3" customFormat="1" ht="16.5" customHeight="1" x14ac:dyDescent="0.2">
      <c r="A85" s="1247"/>
      <c r="B85" s="1247"/>
      <c r="C85" s="14" t="s">
        <v>56</v>
      </c>
      <c r="D85" s="1252" t="s">
        <v>157</v>
      </c>
      <c r="E85" s="1252"/>
      <c r="F85" s="1252"/>
      <c r="G85" s="1252"/>
      <c r="H85" s="1252"/>
      <c r="I85" s="1252"/>
      <c r="J85" s="1252"/>
      <c r="K85" s="1252"/>
      <c r="L85" s="1252"/>
      <c r="M85" s="1252"/>
      <c r="N85" s="1252"/>
      <c r="O85" s="1252"/>
      <c r="P85" s="1252"/>
      <c r="Q85" s="1249">
        <f>'НР Вычет по ФА'!M42</f>
        <v>0</v>
      </c>
      <c r="R85" s="1249"/>
      <c r="S85" s="1249"/>
      <c r="T85" s="1249"/>
      <c r="U85" s="1249"/>
      <c r="V85" s="1249"/>
      <c r="W85" s="1249"/>
      <c r="X85" s="65"/>
    </row>
    <row r="86" spans="1:24" s="3" customFormat="1" ht="9.9499999999999993" customHeight="1" x14ac:dyDescent="0.2">
      <c r="A86" s="1246"/>
      <c r="B86" s="1246"/>
      <c r="C86" s="1246"/>
      <c r="D86" s="1246"/>
      <c r="E86" s="1246"/>
      <c r="F86" s="1246"/>
      <c r="G86" s="1246"/>
      <c r="H86" s="1246"/>
      <c r="I86" s="1246"/>
      <c r="J86" s="1246"/>
      <c r="K86" s="1246"/>
      <c r="L86" s="1246"/>
      <c r="M86" s="1246"/>
      <c r="N86" s="1246"/>
      <c r="O86" s="1246"/>
      <c r="P86" s="1246"/>
      <c r="Q86" s="1246"/>
      <c r="R86" s="1246"/>
      <c r="S86" s="1246"/>
      <c r="T86" s="1246"/>
      <c r="U86" s="1246"/>
      <c r="V86" s="1246"/>
      <c r="W86" s="1246"/>
      <c r="X86" s="65"/>
    </row>
    <row r="87" spans="1:24" s="3" customFormat="1" ht="12.75" customHeight="1" x14ac:dyDescent="0.2">
      <c r="A87" s="1247"/>
      <c r="B87" s="1247"/>
      <c r="C87" s="14" t="s">
        <v>58</v>
      </c>
      <c r="D87" s="1248" t="s">
        <v>158</v>
      </c>
      <c r="E87" s="1248"/>
      <c r="F87" s="1248"/>
      <c r="G87" s="1248"/>
      <c r="H87" s="1248"/>
      <c r="I87" s="1248"/>
      <c r="J87" s="1248"/>
      <c r="K87" s="1248"/>
      <c r="L87" s="1248"/>
      <c r="M87" s="1248"/>
      <c r="N87" s="1248"/>
      <c r="O87" s="1248"/>
      <c r="P87" s="1248"/>
      <c r="Q87" s="1249">
        <f>'НР Вычет по ФА'!M43</f>
        <v>0</v>
      </c>
      <c r="R87" s="1249"/>
      <c r="S87" s="1249"/>
      <c r="T87" s="1249"/>
      <c r="U87" s="1249"/>
      <c r="V87" s="1249"/>
      <c r="W87" s="1249"/>
      <c r="X87" s="65"/>
    </row>
    <row r="88" spans="1:24" s="3" customFormat="1" ht="9.9499999999999993" customHeight="1" x14ac:dyDescent="0.2">
      <c r="A88" s="1246"/>
      <c r="B88" s="1246"/>
      <c r="C88" s="1246"/>
      <c r="D88" s="1246"/>
      <c r="E88" s="1246"/>
      <c r="F88" s="1246"/>
      <c r="G88" s="1246"/>
      <c r="H88" s="1246"/>
      <c r="I88" s="1246"/>
      <c r="J88" s="1246"/>
      <c r="K88" s="1246"/>
      <c r="L88" s="1246"/>
      <c r="M88" s="1246"/>
      <c r="N88" s="1246"/>
      <c r="O88" s="1246"/>
      <c r="P88" s="1246"/>
      <c r="Q88" s="1246"/>
      <c r="R88" s="1246"/>
      <c r="S88" s="1246"/>
      <c r="T88" s="1246"/>
      <c r="U88" s="1246"/>
      <c r="V88" s="1246"/>
      <c r="W88" s="1246"/>
      <c r="X88" s="65"/>
    </row>
    <row r="89" spans="1:24" s="3" customFormat="1" ht="12.75" customHeight="1" x14ac:dyDescent="0.2">
      <c r="A89" s="1247"/>
      <c r="B89" s="1247"/>
      <c r="C89" s="14" t="s">
        <v>76</v>
      </c>
      <c r="D89" s="1248" t="s">
        <v>159</v>
      </c>
      <c r="E89" s="1248"/>
      <c r="F89" s="1248"/>
      <c r="G89" s="1248"/>
      <c r="H89" s="1248"/>
      <c r="I89" s="1248"/>
      <c r="J89" s="1248"/>
      <c r="K89" s="1248"/>
      <c r="L89" s="1248"/>
      <c r="M89" s="1248"/>
      <c r="N89" s="1248"/>
      <c r="O89" s="1248"/>
      <c r="P89" s="1248"/>
      <c r="Q89" s="1249">
        <f>'НР Вычет по ФА'!M44</f>
        <v>0</v>
      </c>
      <c r="R89" s="1249"/>
      <c r="S89" s="1249"/>
      <c r="T89" s="1249"/>
      <c r="U89" s="1249"/>
      <c r="V89" s="1249"/>
      <c r="W89" s="1249"/>
      <c r="X89" s="65"/>
    </row>
    <row r="90" spans="1:24" s="3" customFormat="1" ht="9.9499999999999993" customHeight="1" x14ac:dyDescent="0.2">
      <c r="A90" s="1246"/>
      <c r="B90" s="1246"/>
      <c r="C90" s="1246"/>
      <c r="D90" s="1246"/>
      <c r="E90" s="1246"/>
      <c r="F90" s="1246"/>
      <c r="G90" s="1246"/>
      <c r="H90" s="1246"/>
      <c r="I90" s="1246"/>
      <c r="J90" s="1246"/>
      <c r="K90" s="1246"/>
      <c r="L90" s="1246"/>
      <c r="M90" s="1246"/>
      <c r="N90" s="1246"/>
      <c r="O90" s="1246"/>
      <c r="P90" s="1246"/>
      <c r="Q90" s="1246"/>
      <c r="R90" s="1246"/>
      <c r="S90" s="1246"/>
      <c r="T90" s="1246"/>
      <c r="U90" s="1246"/>
      <c r="V90" s="1246"/>
      <c r="W90" s="1246"/>
      <c r="X90" s="65"/>
    </row>
    <row r="91" spans="1:24" s="5" customFormat="1" ht="30" customHeight="1" x14ac:dyDescent="0.2">
      <c r="A91" s="1064" t="s">
        <v>2058</v>
      </c>
      <c r="B91" s="1064"/>
      <c r="C91" s="1250" t="s">
        <v>175</v>
      </c>
      <c r="D91" s="1250"/>
      <c r="E91" s="1250"/>
      <c r="F91" s="1250"/>
      <c r="G91" s="1250"/>
      <c r="H91" s="1250"/>
      <c r="I91" s="1250"/>
      <c r="J91" s="1250"/>
      <c r="K91" s="1250"/>
      <c r="L91" s="1250"/>
      <c r="M91" s="1250"/>
      <c r="N91" s="1250"/>
      <c r="O91" s="1250"/>
      <c r="P91" s="1250"/>
      <c r="Q91" s="1251">
        <f>Q93+Q95+Q97+Q99</f>
        <v>0</v>
      </c>
      <c r="R91" s="1251"/>
      <c r="S91" s="1251"/>
      <c r="T91" s="1251"/>
      <c r="U91" s="1251"/>
      <c r="V91" s="1251"/>
      <c r="W91" s="1251"/>
    </row>
    <row r="92" spans="1:24" s="3" customFormat="1" ht="9.9499999999999993" customHeight="1" x14ac:dyDescent="0.2">
      <c r="A92" s="1246"/>
      <c r="B92" s="1246"/>
      <c r="C92" s="1246"/>
      <c r="D92" s="1246"/>
      <c r="E92" s="1246"/>
      <c r="F92" s="1246"/>
      <c r="G92" s="1246"/>
      <c r="H92" s="1246"/>
      <c r="I92" s="1246"/>
      <c r="J92" s="1246"/>
      <c r="K92" s="1246"/>
      <c r="L92" s="1246"/>
      <c r="M92" s="1246"/>
      <c r="N92" s="1246"/>
      <c r="O92" s="1246"/>
      <c r="P92" s="1246"/>
      <c r="Q92" s="1246"/>
      <c r="R92" s="1246"/>
      <c r="S92" s="1246"/>
      <c r="T92" s="1246"/>
      <c r="U92" s="1246"/>
      <c r="V92" s="1246"/>
      <c r="W92" s="1246"/>
      <c r="X92" s="65"/>
    </row>
    <row r="93" spans="1:24" s="3" customFormat="1" ht="15.75" customHeight="1" x14ac:dyDescent="0.2">
      <c r="A93" s="1247"/>
      <c r="B93" s="1247"/>
      <c r="C93" s="14" t="s">
        <v>44</v>
      </c>
      <c r="D93" s="1252" t="s">
        <v>156</v>
      </c>
      <c r="E93" s="1252"/>
      <c r="F93" s="1252"/>
      <c r="G93" s="1252"/>
      <c r="H93" s="1252"/>
      <c r="I93" s="1252"/>
      <c r="J93" s="1252"/>
      <c r="K93" s="1252"/>
      <c r="L93" s="1252"/>
      <c r="M93" s="1252"/>
      <c r="N93" s="1252"/>
      <c r="O93" s="1252"/>
      <c r="P93" s="1252"/>
      <c r="Q93" s="1249">
        <f>'НР Вычет по ФА'!N39</f>
        <v>0</v>
      </c>
      <c r="R93" s="1249"/>
      <c r="S93" s="1249"/>
      <c r="T93" s="1249"/>
      <c r="U93" s="1249"/>
      <c r="V93" s="1249"/>
      <c r="W93" s="1249"/>
      <c r="X93" s="65"/>
    </row>
    <row r="94" spans="1:24" s="3" customFormat="1" ht="9.9499999999999993" customHeight="1" x14ac:dyDescent="0.2">
      <c r="A94" s="1246"/>
      <c r="B94" s="1246"/>
      <c r="C94" s="1246"/>
      <c r="D94" s="1246"/>
      <c r="E94" s="1246"/>
      <c r="F94" s="1246"/>
      <c r="G94" s="1246"/>
      <c r="H94" s="1246"/>
      <c r="I94" s="1246"/>
      <c r="J94" s="1246"/>
      <c r="K94" s="1246"/>
      <c r="L94" s="1246"/>
      <c r="M94" s="1246"/>
      <c r="N94" s="1246"/>
      <c r="O94" s="1246"/>
      <c r="P94" s="1246"/>
      <c r="Q94" s="1246"/>
      <c r="R94" s="1246"/>
      <c r="S94" s="1246"/>
      <c r="T94" s="1246"/>
      <c r="U94" s="1246"/>
      <c r="V94" s="1246"/>
      <c r="W94" s="1246"/>
      <c r="X94" s="65"/>
    </row>
    <row r="95" spans="1:24" s="3" customFormat="1" ht="16.5" customHeight="1" x14ac:dyDescent="0.2">
      <c r="A95" s="1247"/>
      <c r="B95" s="1247"/>
      <c r="C95" s="14" t="s">
        <v>56</v>
      </c>
      <c r="D95" s="1252" t="s">
        <v>157</v>
      </c>
      <c r="E95" s="1252"/>
      <c r="F95" s="1252"/>
      <c r="G95" s="1252"/>
      <c r="H95" s="1252"/>
      <c r="I95" s="1252"/>
      <c r="J95" s="1252"/>
      <c r="K95" s="1252"/>
      <c r="L95" s="1252"/>
      <c r="M95" s="1252"/>
      <c r="N95" s="1252"/>
      <c r="O95" s="1252"/>
      <c r="P95" s="1252"/>
      <c r="Q95" s="1249">
        <f>'НР Вычет по ФА'!N42</f>
        <v>0</v>
      </c>
      <c r="R95" s="1249"/>
      <c r="S95" s="1249"/>
      <c r="T95" s="1249"/>
      <c r="U95" s="1249"/>
      <c r="V95" s="1249"/>
      <c r="W95" s="1249"/>
      <c r="X95" s="65"/>
    </row>
    <row r="96" spans="1:24" s="3" customFormat="1" ht="9.9499999999999993" customHeight="1" x14ac:dyDescent="0.2">
      <c r="A96" s="1246"/>
      <c r="B96" s="1246"/>
      <c r="C96" s="1246"/>
      <c r="D96" s="1246"/>
      <c r="E96" s="1246"/>
      <c r="F96" s="1246"/>
      <c r="G96" s="1246"/>
      <c r="H96" s="1246"/>
      <c r="I96" s="1246"/>
      <c r="J96" s="1246"/>
      <c r="K96" s="1246"/>
      <c r="L96" s="1246"/>
      <c r="M96" s="1246"/>
      <c r="N96" s="1246"/>
      <c r="O96" s="1246"/>
      <c r="P96" s="1246"/>
      <c r="Q96" s="1246"/>
      <c r="R96" s="1246"/>
      <c r="S96" s="1246"/>
      <c r="T96" s="1246"/>
      <c r="U96" s="1246"/>
      <c r="V96" s="1246"/>
      <c r="W96" s="1246"/>
      <c r="X96" s="65"/>
    </row>
    <row r="97" spans="1:24" s="3" customFormat="1" ht="12.75" customHeight="1" x14ac:dyDescent="0.2">
      <c r="A97" s="1247"/>
      <c r="B97" s="1247"/>
      <c r="C97" s="14" t="s">
        <v>58</v>
      </c>
      <c r="D97" s="1248" t="s">
        <v>158</v>
      </c>
      <c r="E97" s="1248"/>
      <c r="F97" s="1248"/>
      <c r="G97" s="1248"/>
      <c r="H97" s="1248"/>
      <c r="I97" s="1248"/>
      <c r="J97" s="1248"/>
      <c r="K97" s="1248"/>
      <c r="L97" s="1248"/>
      <c r="M97" s="1248"/>
      <c r="N97" s="1248"/>
      <c r="O97" s="1248"/>
      <c r="P97" s="1248"/>
      <c r="Q97" s="1249">
        <f>'НР Вычет по ФА'!N43</f>
        <v>0</v>
      </c>
      <c r="R97" s="1249"/>
      <c r="S97" s="1249"/>
      <c r="T97" s="1249"/>
      <c r="U97" s="1249"/>
      <c r="V97" s="1249"/>
      <c r="W97" s="1249"/>
      <c r="X97" s="65"/>
    </row>
    <row r="98" spans="1:24" s="3" customFormat="1" ht="9.9499999999999993" customHeight="1" x14ac:dyDescent="0.2">
      <c r="A98" s="1246"/>
      <c r="B98" s="1246"/>
      <c r="C98" s="1246"/>
      <c r="D98" s="1246"/>
      <c r="E98" s="1246"/>
      <c r="F98" s="1246"/>
      <c r="G98" s="1246"/>
      <c r="H98" s="1246"/>
      <c r="I98" s="1246"/>
      <c r="J98" s="1246"/>
      <c r="K98" s="1246"/>
      <c r="L98" s="1246"/>
      <c r="M98" s="1246"/>
      <c r="N98" s="1246"/>
      <c r="O98" s="1246"/>
      <c r="P98" s="1246"/>
      <c r="Q98" s="1246"/>
      <c r="R98" s="1246"/>
      <c r="S98" s="1246"/>
      <c r="T98" s="1246"/>
      <c r="U98" s="1246"/>
      <c r="V98" s="1246"/>
      <c r="W98" s="1246"/>
      <c r="X98" s="65"/>
    </row>
    <row r="99" spans="1:24" s="3" customFormat="1" ht="12.75" customHeight="1" x14ac:dyDescent="0.2">
      <c r="A99" s="1247"/>
      <c r="B99" s="1247"/>
      <c r="C99" s="14" t="s">
        <v>76</v>
      </c>
      <c r="D99" s="1248" t="s">
        <v>159</v>
      </c>
      <c r="E99" s="1248"/>
      <c r="F99" s="1248"/>
      <c r="G99" s="1248"/>
      <c r="H99" s="1248"/>
      <c r="I99" s="1248"/>
      <c r="J99" s="1248"/>
      <c r="K99" s="1248"/>
      <c r="L99" s="1248"/>
      <c r="M99" s="1248"/>
      <c r="N99" s="1248"/>
      <c r="O99" s="1248"/>
      <c r="P99" s="1248"/>
      <c r="Q99" s="1249">
        <f>'НР Вычет по ФА'!N44</f>
        <v>0</v>
      </c>
      <c r="R99" s="1249"/>
      <c r="S99" s="1249"/>
      <c r="T99" s="1249"/>
      <c r="U99" s="1249"/>
      <c r="V99" s="1249"/>
      <c r="W99" s="1249"/>
      <c r="X99" s="65"/>
    </row>
    <row r="100" spans="1:24" s="3" customFormat="1" ht="9.9499999999999993" customHeight="1" x14ac:dyDescent="0.2">
      <c r="A100" s="1246"/>
      <c r="B100" s="1246"/>
      <c r="C100" s="1246"/>
      <c r="D100" s="1246"/>
      <c r="E100" s="1246"/>
      <c r="F100" s="1246"/>
      <c r="G100" s="1246"/>
      <c r="H100" s="1246"/>
      <c r="I100" s="1246"/>
      <c r="J100" s="1246"/>
      <c r="K100" s="1246"/>
      <c r="L100" s="1246"/>
      <c r="M100" s="1246"/>
      <c r="N100" s="1246"/>
      <c r="O100" s="1246"/>
      <c r="P100" s="1246"/>
      <c r="Q100" s="1246"/>
      <c r="R100" s="1246"/>
      <c r="S100" s="1246"/>
      <c r="T100" s="1246"/>
      <c r="U100" s="1246"/>
      <c r="V100" s="1246"/>
      <c r="W100" s="1246"/>
      <c r="X100" s="65"/>
    </row>
    <row r="101" spans="1:24" s="5" customFormat="1" ht="51" customHeight="1" x14ac:dyDescent="0.2">
      <c r="A101" s="1064" t="s">
        <v>176</v>
      </c>
      <c r="B101" s="1064"/>
      <c r="C101" s="1250" t="s">
        <v>1972</v>
      </c>
      <c r="D101" s="1250"/>
      <c r="E101" s="1250"/>
      <c r="F101" s="1250"/>
      <c r="G101" s="1250"/>
      <c r="H101" s="1250"/>
      <c r="I101" s="1250"/>
      <c r="J101" s="1250"/>
      <c r="K101" s="1250"/>
      <c r="L101" s="1250"/>
      <c r="M101" s="1250"/>
      <c r="N101" s="1250"/>
      <c r="O101" s="1250"/>
      <c r="P101" s="1250"/>
      <c r="Q101" s="1251">
        <f>Q103+Q105+Q107+Q109</f>
        <v>0</v>
      </c>
      <c r="R101" s="1251"/>
      <c r="S101" s="1251"/>
      <c r="T101" s="1251"/>
      <c r="U101" s="1251"/>
      <c r="V101" s="1251"/>
      <c r="W101" s="1251"/>
    </row>
    <row r="102" spans="1:24" s="3" customFormat="1" ht="9.9499999999999993" customHeight="1" x14ac:dyDescent="0.2">
      <c r="A102" s="1246"/>
      <c r="B102" s="1246"/>
      <c r="C102" s="1246"/>
      <c r="D102" s="1246"/>
      <c r="E102" s="1246"/>
      <c r="F102" s="1246"/>
      <c r="G102" s="1246"/>
      <c r="H102" s="1246"/>
      <c r="I102" s="1246"/>
      <c r="J102" s="1246"/>
      <c r="K102" s="1246"/>
      <c r="L102" s="1246"/>
      <c r="M102" s="1246"/>
      <c r="N102" s="1246"/>
      <c r="O102" s="1246"/>
      <c r="P102" s="1246"/>
      <c r="Q102" s="1246"/>
      <c r="R102" s="1246"/>
      <c r="S102" s="1246"/>
      <c r="T102" s="1246"/>
      <c r="U102" s="1246"/>
      <c r="V102" s="1246"/>
      <c r="W102" s="1246"/>
      <c r="X102" s="65"/>
    </row>
    <row r="103" spans="1:24" s="3" customFormat="1" ht="15.75" customHeight="1" x14ac:dyDescent="0.2">
      <c r="A103" s="1247"/>
      <c r="B103" s="1247"/>
      <c r="C103" s="14" t="s">
        <v>44</v>
      </c>
      <c r="D103" s="1252" t="s">
        <v>156</v>
      </c>
      <c r="E103" s="1252"/>
      <c r="F103" s="1252"/>
      <c r="G103" s="1252"/>
      <c r="H103" s="1252"/>
      <c r="I103" s="1252"/>
      <c r="J103" s="1252"/>
      <c r="K103" s="1252"/>
      <c r="L103" s="1252"/>
      <c r="M103" s="1252"/>
      <c r="N103" s="1252"/>
      <c r="O103" s="1252"/>
      <c r="P103" s="1252"/>
      <c r="Q103" s="1249">
        <f>'НР Вычет по ФА'!I39</f>
        <v>0</v>
      </c>
      <c r="R103" s="1249"/>
      <c r="S103" s="1249"/>
      <c r="T103" s="1249"/>
      <c r="U103" s="1249"/>
      <c r="V103" s="1249"/>
      <c r="W103" s="1249"/>
      <c r="X103" s="65"/>
    </row>
    <row r="104" spans="1:24" s="3" customFormat="1" ht="9.9499999999999993" customHeight="1" x14ac:dyDescent="0.2">
      <c r="A104" s="1246"/>
      <c r="B104" s="1246"/>
      <c r="C104" s="1246"/>
      <c r="D104" s="1246"/>
      <c r="E104" s="1246"/>
      <c r="F104" s="1246"/>
      <c r="G104" s="1246"/>
      <c r="H104" s="1246"/>
      <c r="I104" s="1246"/>
      <c r="J104" s="1246"/>
      <c r="K104" s="1246"/>
      <c r="L104" s="1246"/>
      <c r="M104" s="1246"/>
      <c r="N104" s="1246"/>
      <c r="O104" s="1246"/>
      <c r="P104" s="1246"/>
      <c r="Q104" s="1246"/>
      <c r="R104" s="1246"/>
      <c r="S104" s="1246"/>
      <c r="T104" s="1246"/>
      <c r="U104" s="1246"/>
      <c r="V104" s="1246"/>
      <c r="W104" s="1246"/>
      <c r="X104" s="65"/>
    </row>
    <row r="105" spans="1:24" s="3" customFormat="1" ht="16.5" customHeight="1" x14ac:dyDescent="0.2">
      <c r="A105" s="1247"/>
      <c r="B105" s="1247"/>
      <c r="C105" s="14" t="s">
        <v>56</v>
      </c>
      <c r="D105" s="1252" t="s">
        <v>157</v>
      </c>
      <c r="E105" s="1252"/>
      <c r="F105" s="1252"/>
      <c r="G105" s="1252"/>
      <c r="H105" s="1252"/>
      <c r="I105" s="1252"/>
      <c r="J105" s="1252"/>
      <c r="K105" s="1252"/>
      <c r="L105" s="1252"/>
      <c r="M105" s="1252"/>
      <c r="N105" s="1252"/>
      <c r="O105" s="1252"/>
      <c r="P105" s="1252"/>
      <c r="Q105" s="1249">
        <f>'НР Вычет по ФА'!I42</f>
        <v>0</v>
      </c>
      <c r="R105" s="1249"/>
      <c r="S105" s="1249"/>
      <c r="T105" s="1249"/>
      <c r="U105" s="1249"/>
      <c r="V105" s="1249"/>
      <c r="W105" s="1249"/>
      <c r="X105" s="65"/>
    </row>
    <row r="106" spans="1:24" s="3" customFormat="1" ht="9.9499999999999993" customHeight="1" x14ac:dyDescent="0.2">
      <c r="A106" s="1246"/>
      <c r="B106" s="1246"/>
      <c r="C106" s="1246"/>
      <c r="D106" s="1246"/>
      <c r="E106" s="1246"/>
      <c r="F106" s="1246"/>
      <c r="G106" s="1246"/>
      <c r="H106" s="1246"/>
      <c r="I106" s="1246"/>
      <c r="J106" s="1246"/>
      <c r="K106" s="1246"/>
      <c r="L106" s="1246"/>
      <c r="M106" s="1246"/>
      <c r="N106" s="1246"/>
      <c r="O106" s="1246"/>
      <c r="P106" s="1246"/>
      <c r="Q106" s="1246"/>
      <c r="R106" s="1246"/>
      <c r="S106" s="1246"/>
      <c r="T106" s="1246"/>
      <c r="U106" s="1246"/>
      <c r="V106" s="1246"/>
      <c r="W106" s="1246"/>
      <c r="X106" s="65"/>
    </row>
    <row r="107" spans="1:24" s="3" customFormat="1" ht="12.75" customHeight="1" x14ac:dyDescent="0.2">
      <c r="A107" s="1247"/>
      <c r="B107" s="1247"/>
      <c r="C107" s="14" t="s">
        <v>58</v>
      </c>
      <c r="D107" s="1248" t="s">
        <v>158</v>
      </c>
      <c r="E107" s="1248"/>
      <c r="F107" s="1248"/>
      <c r="G107" s="1248"/>
      <c r="H107" s="1248"/>
      <c r="I107" s="1248"/>
      <c r="J107" s="1248"/>
      <c r="K107" s="1248"/>
      <c r="L107" s="1248"/>
      <c r="M107" s="1248"/>
      <c r="N107" s="1248"/>
      <c r="O107" s="1248"/>
      <c r="P107" s="1248"/>
      <c r="Q107" s="1249">
        <f>'НР Вычет по ФА'!I43</f>
        <v>0</v>
      </c>
      <c r="R107" s="1249"/>
      <c r="S107" s="1249"/>
      <c r="T107" s="1249"/>
      <c r="U107" s="1249"/>
      <c r="V107" s="1249"/>
      <c r="W107" s="1249"/>
      <c r="X107" s="65"/>
    </row>
    <row r="108" spans="1:24" s="3" customFormat="1" ht="9.9499999999999993" customHeight="1" x14ac:dyDescent="0.2">
      <c r="A108" s="1246"/>
      <c r="B108" s="1246"/>
      <c r="C108" s="1246"/>
      <c r="D108" s="1246"/>
      <c r="E108" s="1246"/>
      <c r="F108" s="1246"/>
      <c r="G108" s="1246"/>
      <c r="H108" s="1246"/>
      <c r="I108" s="1246"/>
      <c r="J108" s="1246"/>
      <c r="K108" s="1246"/>
      <c r="L108" s="1246"/>
      <c r="M108" s="1246"/>
      <c r="N108" s="1246"/>
      <c r="O108" s="1246"/>
      <c r="P108" s="1246"/>
      <c r="Q108" s="1246"/>
      <c r="R108" s="1246"/>
      <c r="S108" s="1246"/>
      <c r="T108" s="1246"/>
      <c r="U108" s="1246"/>
      <c r="V108" s="1246"/>
      <c r="W108" s="1246"/>
      <c r="X108" s="65"/>
    </row>
    <row r="109" spans="1:24" s="3" customFormat="1" ht="12.75" customHeight="1" x14ac:dyDescent="0.2">
      <c r="A109" s="1247"/>
      <c r="B109" s="1247"/>
      <c r="C109" s="14" t="s">
        <v>76</v>
      </c>
      <c r="D109" s="1248" t="s">
        <v>159</v>
      </c>
      <c r="E109" s="1248"/>
      <c r="F109" s="1248"/>
      <c r="G109" s="1248"/>
      <c r="H109" s="1248"/>
      <c r="I109" s="1248"/>
      <c r="J109" s="1248"/>
      <c r="K109" s="1248"/>
      <c r="L109" s="1248"/>
      <c r="M109" s="1248"/>
      <c r="N109" s="1248"/>
      <c r="O109" s="1248"/>
      <c r="P109" s="1248"/>
      <c r="Q109" s="1249">
        <f>'НР Вычет по ФА'!I44</f>
        <v>0</v>
      </c>
      <c r="R109" s="1249"/>
      <c r="S109" s="1249"/>
      <c r="T109" s="1249"/>
      <c r="U109" s="1249"/>
      <c r="V109" s="1249"/>
      <c r="W109" s="1249"/>
      <c r="X109" s="65"/>
    </row>
    <row r="110" spans="1:24" s="3" customFormat="1" ht="9.9499999999999993" customHeight="1" x14ac:dyDescent="0.2">
      <c r="A110" s="1246"/>
      <c r="B110" s="1246"/>
      <c r="C110" s="1246"/>
      <c r="D110" s="1246"/>
      <c r="E110" s="1246"/>
      <c r="F110" s="1246"/>
      <c r="G110" s="1246"/>
      <c r="H110" s="1246"/>
      <c r="I110" s="1246"/>
      <c r="J110" s="1246"/>
      <c r="K110" s="1246"/>
      <c r="L110" s="1246"/>
      <c r="M110" s="1246"/>
      <c r="N110" s="1246"/>
      <c r="O110" s="1246"/>
      <c r="P110" s="1246"/>
      <c r="Q110" s="1246"/>
      <c r="R110" s="1246"/>
      <c r="S110" s="1246"/>
      <c r="T110" s="1246"/>
      <c r="U110" s="1246"/>
      <c r="V110" s="1246"/>
      <c r="W110" s="1246"/>
      <c r="X110" s="65"/>
    </row>
    <row r="111" spans="1:24" s="5" customFormat="1" ht="30" customHeight="1" x14ac:dyDescent="0.2">
      <c r="A111" s="1064" t="s">
        <v>177</v>
      </c>
      <c r="B111" s="1064"/>
      <c r="C111" s="1250" t="s">
        <v>178</v>
      </c>
      <c r="D111" s="1250"/>
      <c r="E111" s="1250"/>
      <c r="F111" s="1250"/>
      <c r="G111" s="1250"/>
      <c r="H111" s="1250"/>
      <c r="I111" s="1250"/>
      <c r="J111" s="1250"/>
      <c r="K111" s="1250"/>
      <c r="L111" s="1250"/>
      <c r="M111" s="1250"/>
      <c r="N111" s="1250"/>
      <c r="O111" s="1250"/>
      <c r="P111" s="1250"/>
      <c r="Q111" s="1251">
        <f>Q113+Q115+Q117+Q119</f>
        <v>0</v>
      </c>
      <c r="R111" s="1251"/>
      <c r="S111" s="1251"/>
      <c r="T111" s="1251"/>
      <c r="U111" s="1251"/>
      <c r="V111" s="1251"/>
      <c r="W111" s="1251"/>
    </row>
    <row r="112" spans="1:24" s="3" customFormat="1" ht="9.9499999999999993" customHeight="1" x14ac:dyDescent="0.2">
      <c r="A112" s="1246"/>
      <c r="B112" s="1246"/>
      <c r="C112" s="1246"/>
      <c r="D112" s="1246"/>
      <c r="E112" s="1246"/>
      <c r="F112" s="1246"/>
      <c r="G112" s="1246"/>
      <c r="H112" s="1246"/>
      <c r="I112" s="1246"/>
      <c r="J112" s="1246"/>
      <c r="K112" s="1246"/>
      <c r="L112" s="1246"/>
      <c r="M112" s="1246"/>
      <c r="N112" s="1246"/>
      <c r="O112" s="1246"/>
      <c r="P112" s="1246"/>
      <c r="Q112" s="1246"/>
      <c r="R112" s="1246"/>
      <c r="S112" s="1246"/>
      <c r="T112" s="1246"/>
      <c r="U112" s="1246"/>
      <c r="V112" s="1246"/>
      <c r="W112" s="1246"/>
      <c r="X112" s="65"/>
    </row>
    <row r="113" spans="1:24" s="3" customFormat="1" ht="15.75" customHeight="1" x14ac:dyDescent="0.2">
      <c r="A113" s="1247"/>
      <c r="B113" s="1247"/>
      <c r="C113" s="14" t="s">
        <v>44</v>
      </c>
      <c r="D113" s="1252" t="s">
        <v>156</v>
      </c>
      <c r="E113" s="1252"/>
      <c r="F113" s="1252"/>
      <c r="G113" s="1252"/>
      <c r="H113" s="1252"/>
      <c r="I113" s="1252"/>
      <c r="J113" s="1252"/>
      <c r="K113" s="1252"/>
      <c r="L113" s="1252"/>
      <c r="M113" s="1252"/>
      <c r="N113" s="1252"/>
      <c r="O113" s="1252"/>
      <c r="P113" s="1252"/>
      <c r="Q113" s="1249">
        <f>'ФОРМА-100.02'!Q63:W63+'ФОРМА-100.02'!Q73:W73+'ФОРМА-100.02'!Q83:W83+'ФОРМА-100.02'!Q93:W93+'ФОРМА-100.02'!Q103:W103</f>
        <v>0</v>
      </c>
      <c r="R113" s="1249"/>
      <c r="S113" s="1249"/>
      <c r="T113" s="1249"/>
      <c r="U113" s="1249"/>
      <c r="V113" s="1249"/>
      <c r="W113" s="1249"/>
      <c r="X113" s="65"/>
    </row>
    <row r="114" spans="1:24" s="3" customFormat="1" ht="9.9499999999999993" customHeight="1" x14ac:dyDescent="0.2">
      <c r="A114" s="1246"/>
      <c r="B114" s="1246"/>
      <c r="C114" s="1246"/>
      <c r="D114" s="1246"/>
      <c r="E114" s="1246"/>
      <c r="F114" s="1246"/>
      <c r="G114" s="1246"/>
      <c r="H114" s="1246"/>
      <c r="I114" s="1246"/>
      <c r="J114" s="1246"/>
      <c r="K114" s="1246"/>
      <c r="L114" s="1246"/>
      <c r="M114" s="1246"/>
      <c r="N114" s="1246"/>
      <c r="O114" s="1246"/>
      <c r="P114" s="1246"/>
      <c r="Q114" s="1246"/>
      <c r="R114" s="1246"/>
      <c r="S114" s="1246"/>
      <c r="T114" s="1246"/>
      <c r="U114" s="1246"/>
      <c r="V114" s="1246"/>
      <c r="W114" s="1246"/>
      <c r="X114" s="65"/>
    </row>
    <row r="115" spans="1:24" s="3" customFormat="1" ht="16.5" customHeight="1" x14ac:dyDescent="0.2">
      <c r="A115" s="1247"/>
      <c r="B115" s="1247"/>
      <c r="C115" s="14" t="s">
        <v>56</v>
      </c>
      <c r="D115" s="1252" t="s">
        <v>157</v>
      </c>
      <c r="E115" s="1252"/>
      <c r="F115" s="1252"/>
      <c r="G115" s="1252"/>
      <c r="H115" s="1252"/>
      <c r="I115" s="1252"/>
      <c r="J115" s="1252"/>
      <c r="K115" s="1252"/>
      <c r="L115" s="1252"/>
      <c r="M115" s="1252"/>
      <c r="N115" s="1252"/>
      <c r="O115" s="1252"/>
      <c r="P115" s="1252"/>
      <c r="Q115" s="1249">
        <f>Q65+Q75+Q85+Q95+Q105</f>
        <v>0</v>
      </c>
      <c r="R115" s="1249"/>
      <c r="S115" s="1249"/>
      <c r="T115" s="1249"/>
      <c r="U115" s="1249"/>
      <c r="V115" s="1249"/>
      <c r="W115" s="1249"/>
      <c r="X115" s="65"/>
    </row>
    <row r="116" spans="1:24" s="3" customFormat="1" ht="9.9499999999999993" customHeight="1" x14ac:dyDescent="0.2">
      <c r="A116" s="1246"/>
      <c r="B116" s="1246"/>
      <c r="C116" s="1246"/>
      <c r="D116" s="1246"/>
      <c r="E116" s="1246"/>
      <c r="F116" s="1246"/>
      <c r="G116" s="1246"/>
      <c r="H116" s="1246"/>
      <c r="I116" s="1246"/>
      <c r="J116" s="1246"/>
      <c r="K116" s="1246"/>
      <c r="L116" s="1246"/>
      <c r="M116" s="1246"/>
      <c r="N116" s="1246"/>
      <c r="O116" s="1246"/>
      <c r="P116" s="1246"/>
      <c r="Q116" s="1246"/>
      <c r="R116" s="1246"/>
      <c r="S116" s="1246"/>
      <c r="T116" s="1246"/>
      <c r="U116" s="1246"/>
      <c r="V116" s="1246"/>
      <c r="W116" s="1246"/>
      <c r="X116" s="65"/>
    </row>
    <row r="117" spans="1:24" s="3" customFormat="1" ht="12.75" customHeight="1" x14ac:dyDescent="0.2">
      <c r="A117" s="1247"/>
      <c r="B117" s="1247"/>
      <c r="C117" s="14" t="s">
        <v>58</v>
      </c>
      <c r="D117" s="1248" t="s">
        <v>158</v>
      </c>
      <c r="E117" s="1248"/>
      <c r="F117" s="1248"/>
      <c r="G117" s="1248"/>
      <c r="H117" s="1248"/>
      <c r="I117" s="1248"/>
      <c r="J117" s="1248"/>
      <c r="K117" s="1248"/>
      <c r="L117" s="1248"/>
      <c r="M117" s="1248"/>
      <c r="N117" s="1248"/>
      <c r="O117" s="1248"/>
      <c r="P117" s="1248"/>
      <c r="Q117" s="1249">
        <f>Q67+Q77+Q87+Q97+Q107</f>
        <v>0</v>
      </c>
      <c r="R117" s="1249"/>
      <c r="S117" s="1249"/>
      <c r="T117" s="1249"/>
      <c r="U117" s="1249"/>
      <c r="V117" s="1249"/>
      <c r="W117" s="1249"/>
      <c r="X117" s="65"/>
    </row>
    <row r="118" spans="1:24" s="3" customFormat="1" ht="9.9499999999999993" customHeight="1" x14ac:dyDescent="0.2">
      <c r="A118" s="1246"/>
      <c r="B118" s="1246"/>
      <c r="C118" s="1246"/>
      <c r="D118" s="1246"/>
      <c r="E118" s="1246"/>
      <c r="F118" s="1246"/>
      <c r="G118" s="1246"/>
      <c r="H118" s="1246"/>
      <c r="I118" s="1246"/>
      <c r="J118" s="1246"/>
      <c r="K118" s="1246"/>
      <c r="L118" s="1246"/>
      <c r="M118" s="1246"/>
      <c r="N118" s="1246"/>
      <c r="O118" s="1246"/>
      <c r="P118" s="1246"/>
      <c r="Q118" s="1246"/>
      <c r="R118" s="1246"/>
      <c r="S118" s="1246"/>
      <c r="T118" s="1246"/>
      <c r="U118" s="1246"/>
      <c r="V118" s="1246"/>
      <c r="W118" s="1246"/>
      <c r="X118" s="65"/>
    </row>
    <row r="119" spans="1:24" s="3" customFormat="1" ht="12.75" customHeight="1" x14ac:dyDescent="0.2">
      <c r="A119" s="1247"/>
      <c r="B119" s="1247"/>
      <c r="C119" s="14" t="s">
        <v>76</v>
      </c>
      <c r="D119" s="1248" t="s">
        <v>159</v>
      </c>
      <c r="E119" s="1248"/>
      <c r="F119" s="1248"/>
      <c r="G119" s="1248"/>
      <c r="H119" s="1248"/>
      <c r="I119" s="1248"/>
      <c r="J119" s="1248"/>
      <c r="K119" s="1248"/>
      <c r="L119" s="1248"/>
      <c r="M119" s="1248"/>
      <c r="N119" s="1248"/>
      <c r="O119" s="1248"/>
      <c r="P119" s="1248"/>
      <c r="Q119" s="1249">
        <f>Q69+Q79+Q89+Q99+Q109</f>
        <v>0</v>
      </c>
      <c r="R119" s="1249"/>
      <c r="S119" s="1249"/>
      <c r="T119" s="1249"/>
      <c r="U119" s="1249"/>
      <c r="V119" s="1249"/>
      <c r="W119" s="1249"/>
      <c r="X119" s="65"/>
    </row>
    <row r="120" spans="1:24" s="3" customFormat="1" ht="9.9499999999999993" customHeight="1" x14ac:dyDescent="0.2">
      <c r="A120" s="1246"/>
      <c r="B120" s="1246"/>
      <c r="C120" s="1246"/>
      <c r="D120" s="1246"/>
      <c r="E120" s="1246"/>
      <c r="F120" s="1246"/>
      <c r="G120" s="1246"/>
      <c r="H120" s="1246"/>
      <c r="I120" s="1246"/>
      <c r="J120" s="1246"/>
      <c r="K120" s="1246"/>
      <c r="L120" s="1246"/>
      <c r="M120" s="1246"/>
      <c r="N120" s="1246"/>
      <c r="O120" s="1246"/>
      <c r="P120" s="1246"/>
      <c r="Q120" s="1246"/>
      <c r="R120" s="1246"/>
      <c r="S120" s="1246"/>
      <c r="T120" s="1246"/>
      <c r="U120" s="1246"/>
      <c r="V120" s="1246"/>
      <c r="W120" s="1246"/>
      <c r="X120" s="65"/>
    </row>
    <row r="121" spans="1:24" s="5" customFormat="1" ht="43.15" customHeight="1" x14ac:dyDescent="0.2">
      <c r="A121" s="1064" t="s">
        <v>179</v>
      </c>
      <c r="B121" s="1064"/>
      <c r="C121" s="1250" t="s">
        <v>1973</v>
      </c>
      <c r="D121" s="1250"/>
      <c r="E121" s="1250"/>
      <c r="F121" s="1250"/>
      <c r="G121" s="1250"/>
      <c r="H121" s="1250"/>
      <c r="I121" s="1250"/>
      <c r="J121" s="1250"/>
      <c r="K121" s="1250"/>
      <c r="L121" s="1250"/>
      <c r="M121" s="1250"/>
      <c r="N121" s="1250"/>
      <c r="O121" s="1250"/>
      <c r="P121" s="1250"/>
      <c r="Q121" s="1251">
        <f>'100.00.019VI'!S16</f>
        <v>0</v>
      </c>
      <c r="R121" s="1251"/>
      <c r="S121" s="1251"/>
      <c r="T121" s="1251"/>
      <c r="U121" s="1251"/>
      <c r="V121" s="1251"/>
      <c r="W121" s="1251"/>
    </row>
    <row r="122" spans="1:24" s="5" customFormat="1" ht="9.9499999999999993" customHeight="1" x14ac:dyDescent="0.2">
      <c r="A122" s="904"/>
      <c r="B122" s="904"/>
      <c r="C122" s="904"/>
      <c r="D122" s="904"/>
      <c r="E122" s="904"/>
      <c r="F122" s="904"/>
      <c r="G122" s="904"/>
      <c r="H122" s="904"/>
      <c r="I122" s="904"/>
      <c r="J122" s="904"/>
      <c r="K122" s="904"/>
      <c r="L122" s="904"/>
      <c r="M122" s="904"/>
      <c r="N122" s="904"/>
      <c r="O122" s="904"/>
      <c r="P122" s="904"/>
      <c r="Q122" s="904"/>
      <c r="R122" s="904"/>
      <c r="S122" s="904"/>
      <c r="T122" s="904"/>
      <c r="U122" s="904"/>
      <c r="V122" s="904"/>
      <c r="W122" s="904"/>
    </row>
    <row r="125" spans="1:24" s="5" customFormat="1" x14ac:dyDescent="0.2">
      <c r="A125" s="992" t="s">
        <v>180</v>
      </c>
      <c r="B125" s="992"/>
      <c r="C125" s="992"/>
      <c r="D125" s="1003"/>
      <c r="E125" s="1003"/>
      <c r="F125" s="1003"/>
      <c r="G125" s="1003"/>
      <c r="H125" s="1003"/>
      <c r="I125" s="1003"/>
      <c r="J125" s="1003"/>
      <c r="K125" s="403"/>
      <c r="L125" s="1004"/>
      <c r="M125" s="1004"/>
      <c r="N125" s="1004"/>
      <c r="O125" s="1004"/>
      <c r="P125" s="1004"/>
      <c r="Q125" s="403"/>
      <c r="R125" s="1003"/>
      <c r="S125" s="1003"/>
      <c r="T125" s="1003"/>
      <c r="U125" s="1003"/>
      <c r="V125" s="1003"/>
      <c r="W125" s="1003"/>
    </row>
    <row r="126" spans="1:24" s="73" customFormat="1" ht="11.25" customHeight="1" x14ac:dyDescent="0.2">
      <c r="A126" s="404"/>
      <c r="B126" s="404"/>
      <c r="C126" s="404"/>
      <c r="D126" s="1001" t="s">
        <v>181</v>
      </c>
      <c r="E126" s="1001"/>
      <c r="F126" s="1001"/>
      <c r="G126" s="1001"/>
      <c r="H126" s="1001"/>
      <c r="I126" s="1001"/>
      <c r="J126" s="1001"/>
      <c r="K126" s="1001"/>
      <c r="L126" s="1002" t="s">
        <v>182</v>
      </c>
      <c r="M126" s="1002"/>
      <c r="N126" s="1002"/>
      <c r="O126" s="1002"/>
      <c r="P126" s="1002"/>
      <c r="R126" s="1021" t="s">
        <v>183</v>
      </c>
      <c r="S126" s="1021"/>
      <c r="T126" s="1021"/>
      <c r="U126" s="1021"/>
      <c r="V126" s="1021"/>
      <c r="W126" s="1021"/>
    </row>
  </sheetData>
  <sheetProtection selectLockedCells="1" selectUnlockedCells="1"/>
  <mergeCells count="243">
    <mergeCell ref="A10:W10"/>
    <mergeCell ref="A11:B11"/>
    <mergeCell ref="C11:P11"/>
    <mergeCell ref="Q11:W11"/>
    <mergeCell ref="A12:W12"/>
    <mergeCell ref="A13:B13"/>
    <mergeCell ref="D13:P13"/>
    <mergeCell ref="Q13:W13"/>
    <mergeCell ref="A14:W14"/>
    <mergeCell ref="A1:W1"/>
    <mergeCell ref="A2:W2"/>
    <mergeCell ref="A3:W3"/>
    <mergeCell ref="A4:W4"/>
    <mergeCell ref="A5:W5"/>
    <mergeCell ref="A6:W6"/>
    <mergeCell ref="Q7:W7"/>
    <mergeCell ref="A8:W8"/>
    <mergeCell ref="A9:B9"/>
    <mergeCell ref="C9:W9"/>
    <mergeCell ref="Q15:W15"/>
    <mergeCell ref="A16:W16"/>
    <mergeCell ref="A17:B17"/>
    <mergeCell ref="D17:P17"/>
    <mergeCell ref="Q17:W17"/>
    <mergeCell ref="A18:W18"/>
    <mergeCell ref="A19:B19"/>
    <mergeCell ref="D19:P19"/>
    <mergeCell ref="Q19:W19"/>
    <mergeCell ref="A15:B15"/>
    <mergeCell ref="D15:P15"/>
    <mergeCell ref="A20:W20"/>
    <mergeCell ref="A21:B21"/>
    <mergeCell ref="C21:P21"/>
    <mergeCell ref="Q21:W21"/>
    <mergeCell ref="A22:W22"/>
    <mergeCell ref="A23:B23"/>
    <mergeCell ref="D23:P23"/>
    <mergeCell ref="Q23:W23"/>
    <mergeCell ref="A24:W24"/>
    <mergeCell ref="A25:B25"/>
    <mergeCell ref="D25:P25"/>
    <mergeCell ref="Q25:W25"/>
    <mergeCell ref="A26:W26"/>
    <mergeCell ref="A27:B27"/>
    <mergeCell ref="D27:P27"/>
    <mergeCell ref="Q27:W27"/>
    <mergeCell ref="A28:W28"/>
    <mergeCell ref="A29:B29"/>
    <mergeCell ref="D29:P29"/>
    <mergeCell ref="Q29:W29"/>
    <mergeCell ref="A30:W30"/>
    <mergeCell ref="A31:B31"/>
    <mergeCell ref="C31:P31"/>
    <mergeCell ref="Q31:W31"/>
    <mergeCell ref="A32:W32"/>
    <mergeCell ref="A33:B33"/>
    <mergeCell ref="D33:P33"/>
    <mergeCell ref="Q33:W33"/>
    <mergeCell ref="A34:W34"/>
    <mergeCell ref="A35:B35"/>
    <mergeCell ref="D35:P35"/>
    <mergeCell ref="Q35:W35"/>
    <mergeCell ref="A36:W36"/>
    <mergeCell ref="A37:B37"/>
    <mergeCell ref="D37:P37"/>
    <mergeCell ref="Q37:W37"/>
    <mergeCell ref="A38:W38"/>
    <mergeCell ref="A39:B39"/>
    <mergeCell ref="D39:P39"/>
    <mergeCell ref="Q39:W39"/>
    <mergeCell ref="A40:W40"/>
    <mergeCell ref="A41:B41"/>
    <mergeCell ref="C41:P41"/>
    <mergeCell ref="Q41:W41"/>
    <mergeCell ref="A42:W42"/>
    <mergeCell ref="A43:B43"/>
    <mergeCell ref="D43:P43"/>
    <mergeCell ref="Q43:W43"/>
    <mergeCell ref="A44:W44"/>
    <mergeCell ref="A45:B45"/>
    <mergeCell ref="D45:P45"/>
    <mergeCell ref="Q45:W45"/>
    <mergeCell ref="A46:W46"/>
    <mergeCell ref="A47:B47"/>
    <mergeCell ref="D47:P47"/>
    <mergeCell ref="Q47:W47"/>
    <mergeCell ref="A48:W48"/>
    <mergeCell ref="A49:B49"/>
    <mergeCell ref="D49:P49"/>
    <mergeCell ref="Q49:W49"/>
    <mergeCell ref="A50:W50"/>
    <mergeCell ref="A51:B51"/>
    <mergeCell ref="C51:P51"/>
    <mergeCell ref="Q51:W51"/>
    <mergeCell ref="A52:W52"/>
    <mergeCell ref="A53:B53"/>
    <mergeCell ref="D53:P53"/>
    <mergeCell ref="Q53:W53"/>
    <mergeCell ref="A54:W54"/>
    <mergeCell ref="A55:B55"/>
    <mergeCell ref="D55:P55"/>
    <mergeCell ref="Q55:W55"/>
    <mergeCell ref="A56:W56"/>
    <mergeCell ref="A57:B57"/>
    <mergeCell ref="D57:P57"/>
    <mergeCell ref="Q57:W57"/>
    <mergeCell ref="A58:W58"/>
    <mergeCell ref="A59:B59"/>
    <mergeCell ref="D59:P59"/>
    <mergeCell ref="Q59:W59"/>
    <mergeCell ref="A60:W60"/>
    <mergeCell ref="A61:B61"/>
    <mergeCell ref="C61:P61"/>
    <mergeCell ref="Q61:W61"/>
    <mergeCell ref="A62:O62"/>
    <mergeCell ref="P62:W62"/>
    <mergeCell ref="A63:B63"/>
    <mergeCell ref="D63:N63"/>
    <mergeCell ref="Q63:W63"/>
    <mergeCell ref="A64:W64"/>
    <mergeCell ref="A65:B65"/>
    <mergeCell ref="D65:N65"/>
    <mergeCell ref="Q65:W65"/>
    <mergeCell ref="A66:W66"/>
    <mergeCell ref="A67:B67"/>
    <mergeCell ref="D67:N67"/>
    <mergeCell ref="Q67:W67"/>
    <mergeCell ref="A68:W68"/>
    <mergeCell ref="A69:B69"/>
    <mergeCell ref="D69:N69"/>
    <mergeCell ref="Q69:W69"/>
    <mergeCell ref="A70:W70"/>
    <mergeCell ref="A71:B71"/>
    <mergeCell ref="C71:P71"/>
    <mergeCell ref="Q71:W71"/>
    <mergeCell ref="A72:W72"/>
    <mergeCell ref="A73:B73"/>
    <mergeCell ref="D73:N73"/>
    <mergeCell ref="Q73:W73"/>
    <mergeCell ref="A74:W74"/>
    <mergeCell ref="A75:B75"/>
    <mergeCell ref="D75:N75"/>
    <mergeCell ref="Q75:W75"/>
    <mergeCell ref="A76:W76"/>
    <mergeCell ref="A77:B77"/>
    <mergeCell ref="D77:N77"/>
    <mergeCell ref="Q77:W77"/>
    <mergeCell ref="A78:W78"/>
    <mergeCell ref="A79:B79"/>
    <mergeCell ref="D79:N79"/>
    <mergeCell ref="Q79:W79"/>
    <mergeCell ref="A80:W80"/>
    <mergeCell ref="A81:B81"/>
    <mergeCell ref="C81:P81"/>
    <mergeCell ref="Q81:W81"/>
    <mergeCell ref="A82:W82"/>
    <mergeCell ref="A83:B83"/>
    <mergeCell ref="D83:P83"/>
    <mergeCell ref="Q83:W83"/>
    <mergeCell ref="A84:W84"/>
    <mergeCell ref="A85:B85"/>
    <mergeCell ref="D85:P85"/>
    <mergeCell ref="Q85:W85"/>
    <mergeCell ref="A86:W86"/>
    <mergeCell ref="A87:B87"/>
    <mergeCell ref="D87:P87"/>
    <mergeCell ref="Q87:W87"/>
    <mergeCell ref="A88:W88"/>
    <mergeCell ref="A89:B89"/>
    <mergeCell ref="D89:P89"/>
    <mergeCell ref="Q89:W89"/>
    <mergeCell ref="A90:W90"/>
    <mergeCell ref="A91:B91"/>
    <mergeCell ref="C91:P91"/>
    <mergeCell ref="Q91:W91"/>
    <mergeCell ref="A92:W92"/>
    <mergeCell ref="A93:B93"/>
    <mergeCell ref="D93:P93"/>
    <mergeCell ref="Q93:W93"/>
    <mergeCell ref="A94:W94"/>
    <mergeCell ref="A95:B95"/>
    <mergeCell ref="D95:P95"/>
    <mergeCell ref="Q95:W95"/>
    <mergeCell ref="A96:W96"/>
    <mergeCell ref="A97:B97"/>
    <mergeCell ref="D97:P97"/>
    <mergeCell ref="Q97:W97"/>
    <mergeCell ref="A98:W98"/>
    <mergeCell ref="A99:B99"/>
    <mergeCell ref="D99:P99"/>
    <mergeCell ref="Q99:W99"/>
    <mergeCell ref="A100:W100"/>
    <mergeCell ref="A101:B101"/>
    <mergeCell ref="C101:P101"/>
    <mergeCell ref="Q101:W101"/>
    <mergeCell ref="A102:W102"/>
    <mergeCell ref="A103:B103"/>
    <mergeCell ref="D103:P103"/>
    <mergeCell ref="Q103:W103"/>
    <mergeCell ref="A104:W104"/>
    <mergeCell ref="A105:B105"/>
    <mergeCell ref="D105:P105"/>
    <mergeCell ref="Q105:W105"/>
    <mergeCell ref="A106:W106"/>
    <mergeCell ref="A107:B107"/>
    <mergeCell ref="D107:P107"/>
    <mergeCell ref="Q107:W107"/>
    <mergeCell ref="A108:W108"/>
    <mergeCell ref="A114:W114"/>
    <mergeCell ref="A115:B115"/>
    <mergeCell ref="D115:P115"/>
    <mergeCell ref="Q115:W115"/>
    <mergeCell ref="A116:W116"/>
    <mergeCell ref="A117:B117"/>
    <mergeCell ref="D117:P117"/>
    <mergeCell ref="A109:B109"/>
    <mergeCell ref="D109:P109"/>
    <mergeCell ref="Q109:W109"/>
    <mergeCell ref="Q117:W117"/>
    <mergeCell ref="A110:W110"/>
    <mergeCell ref="A111:B111"/>
    <mergeCell ref="C111:P111"/>
    <mergeCell ref="Q111:W111"/>
    <mergeCell ref="A112:W112"/>
    <mergeCell ref="A113:B113"/>
    <mergeCell ref="D113:P113"/>
    <mergeCell ref="Q113:W113"/>
    <mergeCell ref="A122:W122"/>
    <mergeCell ref="L125:P125"/>
    <mergeCell ref="L126:P126"/>
    <mergeCell ref="A125:C125"/>
    <mergeCell ref="D126:K126"/>
    <mergeCell ref="A118:W118"/>
    <mergeCell ref="A119:B119"/>
    <mergeCell ref="D119:P119"/>
    <mergeCell ref="Q119:W119"/>
    <mergeCell ref="A120:W120"/>
    <mergeCell ref="A121:B121"/>
    <mergeCell ref="C121:P121"/>
    <mergeCell ref="Q121:W121"/>
    <mergeCell ref="D125:J125"/>
    <mergeCell ref="R125:W125"/>
    <mergeCell ref="R126:W126"/>
  </mergeCells>
  <pageMargins left="0.23622047244094491" right="0.23622047244094491" top="0.35433070866141736" bottom="0.35433070866141736" header="0.31496062992125984" footer="0.31496062992125984"/>
  <pageSetup paperSize="9" scale="90" firstPageNumber="0" fitToHeight="2" orientation="portrait" horizontalDpi="300" verticalDpi="300" r:id="rId1"/>
  <headerFooter alignWithMargins="0"/>
  <rowBreaks count="1" manualBreakCount="1">
    <brk id="69" max="16383" man="1"/>
  </rowBreaks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1"/>
  <sheetViews>
    <sheetView topLeftCell="A4" zoomScale="88" zoomScaleNormal="88" workbookViewId="0">
      <selection activeCell="H19" sqref="H19"/>
    </sheetView>
  </sheetViews>
  <sheetFormatPr defaultColWidth="8.85546875" defaultRowHeight="12" x14ac:dyDescent="0.2"/>
  <cols>
    <col min="1" max="1" width="6.28515625" style="362" customWidth="1"/>
    <col min="2" max="2" width="25.28515625" style="362" customWidth="1"/>
    <col min="3" max="3" width="24.140625" style="362" customWidth="1"/>
    <col min="4" max="4" width="12.7109375" style="362" customWidth="1"/>
    <col min="5" max="5" width="11" style="362" customWidth="1"/>
    <col min="6" max="6" width="19.140625" style="362" customWidth="1"/>
    <col min="7" max="7" width="17.7109375" style="362" customWidth="1"/>
    <col min="8" max="8" width="19.42578125" style="362" customWidth="1"/>
    <col min="9" max="16384" width="8.85546875" style="362"/>
  </cols>
  <sheetData>
    <row r="1" spans="1:8" x14ac:dyDescent="0.2">
      <c r="G1" s="1273" t="s">
        <v>1817</v>
      </c>
      <c r="H1" s="1273"/>
    </row>
    <row r="2" spans="1:8" x14ac:dyDescent="0.2">
      <c r="G2" s="1267" t="s">
        <v>1801</v>
      </c>
      <c r="H2" s="1267"/>
    </row>
    <row r="3" spans="1:8" ht="12.75" x14ac:dyDescent="0.2">
      <c r="G3" s="1267" t="s">
        <v>1818</v>
      </c>
      <c r="H3" s="1268"/>
    </row>
    <row r="4" spans="1:8" ht="12.75" customHeight="1" x14ac:dyDescent="0.2">
      <c r="G4" s="1273" t="s">
        <v>184</v>
      </c>
      <c r="H4" s="1273"/>
    </row>
    <row r="5" spans="1:8" x14ac:dyDescent="0.2">
      <c r="G5" s="1273" t="s">
        <v>1974</v>
      </c>
      <c r="H5" s="1273"/>
    </row>
    <row r="6" spans="1:8" x14ac:dyDescent="0.2">
      <c r="H6" s="339" t="s">
        <v>1819</v>
      </c>
    </row>
    <row r="7" spans="1:8" x14ac:dyDescent="0.2">
      <c r="C7" s="1266" t="s">
        <v>328</v>
      </c>
      <c r="D7" s="1266"/>
      <c r="E7" s="1266"/>
      <c r="F7" s="1266"/>
    </row>
    <row r="8" spans="1:8" x14ac:dyDescent="0.2">
      <c r="C8" s="1266" t="s">
        <v>472</v>
      </c>
      <c r="D8" s="1266"/>
      <c r="E8" s="1266"/>
      <c r="F8" s="1266"/>
    </row>
    <row r="9" spans="1:8" ht="12.75" x14ac:dyDescent="0.2">
      <c r="C9" s="367"/>
      <c r="D9" s="453"/>
      <c r="E9" s="453"/>
      <c r="F9" s="453"/>
    </row>
    <row r="10" spans="1:8" ht="12.75" x14ac:dyDescent="0.2">
      <c r="A10" s="454" t="s">
        <v>186</v>
      </c>
      <c r="B10" s="454" t="s">
        <v>3</v>
      </c>
      <c r="C10" s="1270">
        <f>Декларация!D5</f>
        <v>0</v>
      </c>
      <c r="D10" s="1270"/>
      <c r="E10" s="1270"/>
      <c r="F10" s="453"/>
    </row>
    <row r="11" spans="1:8" x14ac:dyDescent="0.2">
      <c r="A11" s="454" t="s">
        <v>187</v>
      </c>
      <c r="B11" s="454" t="s">
        <v>509</v>
      </c>
      <c r="C11" s="455"/>
      <c r="D11" s="1271">
        <f>Декларация!G9</f>
        <v>0</v>
      </c>
      <c r="E11" s="1271"/>
      <c r="F11" s="1271"/>
      <c r="G11" s="1271"/>
      <c r="H11" s="1271"/>
    </row>
    <row r="12" spans="1:8" ht="12.75" x14ac:dyDescent="0.2">
      <c r="A12" s="454" t="s">
        <v>189</v>
      </c>
      <c r="B12" s="454" t="s">
        <v>1830</v>
      </c>
      <c r="C12" s="465">
        <f>Декларация!G7</f>
        <v>0</v>
      </c>
      <c r="D12" s="455"/>
      <c r="E12" s="455"/>
      <c r="F12" s="453"/>
    </row>
    <row r="13" spans="1:8" x14ac:dyDescent="0.2">
      <c r="H13" s="456" t="s">
        <v>232</v>
      </c>
    </row>
    <row r="14" spans="1:8" ht="141" customHeight="1" x14ac:dyDescent="0.2">
      <c r="A14" s="457" t="s">
        <v>473</v>
      </c>
      <c r="B14" s="417" t="s">
        <v>474</v>
      </c>
      <c r="C14" s="417" t="s">
        <v>475</v>
      </c>
      <c r="D14" s="417" t="s">
        <v>476</v>
      </c>
      <c r="E14" s="417" t="s">
        <v>477</v>
      </c>
      <c r="F14" s="417" t="s">
        <v>478</v>
      </c>
      <c r="G14" s="417" t="s">
        <v>479</v>
      </c>
      <c r="H14" s="417" t="s">
        <v>480</v>
      </c>
    </row>
    <row r="15" spans="1:8" s="459" customFormat="1" x14ac:dyDescent="0.2">
      <c r="A15" s="458">
        <v>1</v>
      </c>
      <c r="B15" s="458">
        <v>2</v>
      </c>
      <c r="C15" s="458">
        <v>3</v>
      </c>
      <c r="D15" s="458">
        <v>4</v>
      </c>
      <c r="E15" s="458">
        <v>5</v>
      </c>
      <c r="F15" s="458">
        <v>6</v>
      </c>
      <c r="G15" s="458">
        <v>7</v>
      </c>
      <c r="H15" s="458">
        <v>8</v>
      </c>
    </row>
    <row r="16" spans="1:8" x14ac:dyDescent="0.2">
      <c r="A16" s="457"/>
      <c r="B16" s="457"/>
      <c r="C16" s="457"/>
      <c r="D16" s="457"/>
      <c r="E16" s="457"/>
      <c r="F16" s="457"/>
      <c r="G16" s="457"/>
      <c r="H16" s="457">
        <f>F16-G16</f>
        <v>0</v>
      </c>
    </row>
    <row r="17" spans="1:8" x14ac:dyDescent="0.2">
      <c r="A17" s="457"/>
      <c r="B17" s="457"/>
      <c r="C17" s="457"/>
      <c r="D17" s="457"/>
      <c r="E17" s="457"/>
      <c r="F17" s="457"/>
      <c r="G17" s="460"/>
      <c r="H17" s="457">
        <f>F17-G17</f>
        <v>0</v>
      </c>
    </row>
    <row r="18" spans="1:8" ht="36" customHeight="1" x14ac:dyDescent="0.2">
      <c r="A18" s="1272" t="s">
        <v>481</v>
      </c>
      <c r="B18" s="1272"/>
      <c r="C18" s="1272"/>
      <c r="D18" s="1272"/>
      <c r="E18" s="1272"/>
      <c r="F18" s="461">
        <f>F16+F17</f>
        <v>0</v>
      </c>
      <c r="G18" s="462">
        <f>G16+G17</f>
        <v>0</v>
      </c>
      <c r="H18" s="463">
        <f>H16+H17</f>
        <v>0</v>
      </c>
    </row>
    <row r="21" spans="1:8" x14ac:dyDescent="0.2">
      <c r="A21" s="1269" t="s">
        <v>482</v>
      </c>
      <c r="B21" s="1269"/>
      <c r="C21" s="1269"/>
      <c r="D21" s="1269"/>
      <c r="E21" s="1269"/>
    </row>
    <row r="24" spans="1:8" x14ac:dyDescent="0.2">
      <c r="A24" s="1269" t="s">
        <v>483</v>
      </c>
      <c r="B24" s="1269"/>
      <c r="C24" s="1269"/>
      <c r="D24" s="1269"/>
      <c r="E24" s="1269"/>
    </row>
    <row r="27" spans="1:8" x14ac:dyDescent="0.2">
      <c r="A27" s="1269" t="s">
        <v>484</v>
      </c>
      <c r="B27" s="1269"/>
      <c r="C27" s="1269"/>
      <c r="D27" s="1269"/>
      <c r="E27" s="1269"/>
    </row>
    <row r="31" spans="1:8" x14ac:dyDescent="0.2">
      <c r="A31" s="1269" t="s">
        <v>485</v>
      </c>
      <c r="B31" s="1269"/>
      <c r="C31" s="1269"/>
    </row>
  </sheetData>
  <sheetProtection selectLockedCells="1" selectUnlockedCells="1"/>
  <mergeCells count="14">
    <mergeCell ref="G1:H1"/>
    <mergeCell ref="G2:H2"/>
    <mergeCell ref="G4:H4"/>
    <mergeCell ref="G5:H5"/>
    <mergeCell ref="C7:F7"/>
    <mergeCell ref="C8:F8"/>
    <mergeCell ref="G3:H3"/>
    <mergeCell ref="A31:C31"/>
    <mergeCell ref="C10:E10"/>
    <mergeCell ref="D11:H11"/>
    <mergeCell ref="A18:E18"/>
    <mergeCell ref="A21:E21"/>
    <mergeCell ref="A24:E24"/>
    <mergeCell ref="A27:E27"/>
  </mergeCells>
  <pageMargins left="0.31496062992125984" right="0.31496062992125984" top="0.3543307086614173" bottom="0.3543307086614173" header="0.31496062992125984" footer="0.31496062992125984"/>
  <pageSetup paperSize="9" firstPageNumber="0" orientation="landscape" horizontalDpi="300" verticalDpi="300" r:id="rId1"/>
  <headerFooter alignWithMargins="0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5:U38"/>
  <sheetViews>
    <sheetView topLeftCell="A7" workbookViewId="0">
      <selection activeCell="Q19" sqref="Q19:T19"/>
    </sheetView>
  </sheetViews>
  <sheetFormatPr defaultRowHeight="12" x14ac:dyDescent="0.2"/>
  <cols>
    <col min="1" max="1" width="3.28515625" style="57" customWidth="1"/>
    <col min="2" max="2" width="3.5703125" style="57" customWidth="1"/>
    <col min="3" max="3" width="5.42578125" style="57" customWidth="1"/>
    <col min="4" max="4" width="3.28515625" style="57" customWidth="1"/>
    <col min="5" max="5" width="8" style="57" customWidth="1"/>
    <col min="6" max="6" width="3.28515625" style="57" customWidth="1"/>
    <col min="7" max="7" width="3.5703125" style="57" customWidth="1"/>
    <col min="8" max="11" width="4.140625" style="57" customWidth="1"/>
    <col min="12" max="12" width="4.7109375" style="57" customWidth="1"/>
    <col min="13" max="13" width="3.5703125" style="57" customWidth="1"/>
    <col min="14" max="14" width="3.85546875" style="57" customWidth="1"/>
    <col min="15" max="15" width="3.5703125" style="57" customWidth="1"/>
    <col min="16" max="16" width="8.28515625" style="57" customWidth="1"/>
    <col min="17" max="20" width="3.7109375" style="58" customWidth="1"/>
    <col min="21" max="21" width="13.140625" style="57" customWidth="1"/>
    <col min="22" max="16384" width="9.140625" style="57"/>
  </cols>
  <sheetData>
    <row r="5" spans="1:21" ht="8.25" customHeight="1" x14ac:dyDescent="0.2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</row>
    <row r="6" spans="1:21" ht="15.75" customHeight="1" x14ac:dyDescent="0.2">
      <c r="A6" s="994" t="s">
        <v>328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</row>
    <row r="7" spans="1:21" ht="39.75" customHeight="1" x14ac:dyDescent="0.2">
      <c r="A7" s="994" t="s">
        <v>2203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</row>
    <row r="8" spans="1:21" ht="12.75" customHeight="1" x14ac:dyDescent="0.2">
      <c r="A8" s="994">
        <f>Декларация!G9</f>
        <v>0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</row>
    <row r="9" spans="1:21" ht="12.75" customHeight="1" x14ac:dyDescent="0.2">
      <c r="A9" s="1020">
        <f>Декларация!D5</f>
        <v>0</v>
      </c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</row>
    <row r="10" spans="1:21" ht="12.75" customHeight="1" x14ac:dyDescent="0.2">
      <c r="A10" s="994">
        <f>Декларация!G7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  <c r="T10" s="994"/>
    </row>
    <row r="11" spans="1:21" ht="12.75" hidden="1" customHeight="1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026"/>
      <c r="R11" s="1026"/>
      <c r="S11" s="1026"/>
    </row>
    <row r="12" spans="1:21" ht="8.25" customHeight="1" x14ac:dyDescent="0.2">
      <c r="A12" s="1017"/>
      <c r="B12" s="1017"/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</row>
    <row r="13" spans="1:21" s="172" customFormat="1" ht="61.9" customHeight="1" x14ac:dyDescent="0.2">
      <c r="A13" s="1064" t="s">
        <v>233</v>
      </c>
      <c r="B13" s="1064"/>
      <c r="C13" s="1064" t="s">
        <v>2204</v>
      </c>
      <c r="D13" s="1064"/>
      <c r="E13" s="1064"/>
      <c r="F13" s="1064"/>
      <c r="G13" s="1064"/>
      <c r="H13" s="1064"/>
      <c r="I13" s="1064" t="s">
        <v>395</v>
      </c>
      <c r="J13" s="1064"/>
      <c r="K13" s="1064"/>
      <c r="L13" s="1064"/>
      <c r="M13" s="1064" t="s">
        <v>396</v>
      </c>
      <c r="N13" s="1064"/>
      <c r="O13" s="1064"/>
      <c r="P13" s="1064"/>
      <c r="Q13" s="1092" t="s">
        <v>2205</v>
      </c>
      <c r="R13" s="1092"/>
      <c r="S13" s="1092"/>
      <c r="T13" s="1092"/>
      <c r="U13" s="64" t="s">
        <v>383</v>
      </c>
    </row>
    <row r="14" spans="1:21" ht="8.25" customHeight="1" thickBot="1" x14ac:dyDescent="0.25">
      <c r="A14" s="1009"/>
      <c r="B14" s="1009"/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/>
      <c r="U14" s="1009"/>
    </row>
    <row r="15" spans="1:21" s="165" customFormat="1" ht="24.6" customHeight="1" thickBot="1" x14ac:dyDescent="0.25">
      <c r="A15" s="1013"/>
      <c r="B15" s="1013"/>
      <c r="C15" s="1014" t="s">
        <v>330</v>
      </c>
      <c r="D15" s="1014"/>
      <c r="E15" s="1014"/>
      <c r="F15" s="1014"/>
      <c r="G15" s="1014"/>
      <c r="H15" s="1014"/>
      <c r="I15" s="1014"/>
      <c r="J15" s="1014"/>
      <c r="K15" s="1014"/>
      <c r="L15" s="1014"/>
      <c r="M15" s="1014"/>
      <c r="N15" s="1014"/>
      <c r="O15" s="1014"/>
      <c r="P15" s="1014"/>
      <c r="Q15" s="1089">
        <f>SUM(Q19:T33)</f>
        <v>0</v>
      </c>
      <c r="R15" s="1089"/>
      <c r="S15" s="1089"/>
      <c r="T15" s="1089"/>
      <c r="U15" s="187"/>
    </row>
    <row r="16" spans="1:21" ht="8.25" customHeight="1" x14ac:dyDescent="0.2">
      <c r="A16" s="1009"/>
      <c r="B16" s="1009"/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</row>
    <row r="17" spans="1:21" ht="12" customHeight="1" x14ac:dyDescent="0.2">
      <c r="A17" s="1009"/>
      <c r="B17" s="1009"/>
      <c r="C17" s="1044" t="s">
        <v>331</v>
      </c>
      <c r="D17" s="1161"/>
      <c r="E17" s="1161"/>
      <c r="F17" s="1161"/>
      <c r="G17" s="1161"/>
      <c r="H17" s="1161"/>
      <c r="I17" s="1161"/>
      <c r="J17" s="1161"/>
      <c r="K17" s="1161"/>
      <c r="L17" s="1161"/>
      <c r="M17" s="1161"/>
      <c r="N17" s="1161"/>
      <c r="O17" s="1161"/>
      <c r="P17" s="1161"/>
      <c r="Q17" s="1161"/>
      <c r="R17" s="1161"/>
      <c r="S17" s="1161"/>
      <c r="T17" s="1161"/>
      <c r="U17" s="1045"/>
    </row>
    <row r="18" spans="1:21" ht="8.25" customHeight="1" x14ac:dyDescent="0.2">
      <c r="A18" s="1009"/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Q18" s="1009"/>
      <c r="R18" s="1009"/>
      <c r="S18" s="1009"/>
      <c r="T18" s="1009"/>
      <c r="U18" s="1009"/>
    </row>
    <row r="19" spans="1:21" x14ac:dyDescent="0.2">
      <c r="A19" s="1009">
        <v>1</v>
      </c>
      <c r="B19" s="1009"/>
      <c r="C19" s="1010"/>
      <c r="D19" s="1010"/>
      <c r="E19" s="1010"/>
      <c r="F19" s="1010"/>
      <c r="G19" s="1010"/>
      <c r="H19" s="1010"/>
      <c r="I19" s="1093"/>
      <c r="J19" s="1093"/>
      <c r="K19" s="1093"/>
      <c r="L19" s="1093"/>
      <c r="M19" s="1022"/>
      <c r="N19" s="1022"/>
      <c r="O19" s="1022"/>
      <c r="P19" s="1022"/>
      <c r="Q19" s="1012"/>
      <c r="R19" s="1012"/>
      <c r="S19" s="1012"/>
      <c r="T19" s="1012"/>
      <c r="U19" s="177"/>
    </row>
    <row r="20" spans="1:21" x14ac:dyDescent="0.2">
      <c r="A20" s="1009">
        <v>2</v>
      </c>
      <c r="B20" s="1009"/>
      <c r="C20" s="1010"/>
      <c r="D20" s="1010"/>
      <c r="E20" s="1010"/>
      <c r="F20" s="1010"/>
      <c r="G20" s="1010"/>
      <c r="H20" s="1010"/>
      <c r="I20" s="1093"/>
      <c r="J20" s="1093"/>
      <c r="K20" s="1093"/>
      <c r="L20" s="1093"/>
      <c r="M20" s="1022"/>
      <c r="N20" s="1022"/>
      <c r="O20" s="1022"/>
      <c r="P20" s="1022"/>
      <c r="Q20" s="1012"/>
      <c r="R20" s="1012"/>
      <c r="S20" s="1012"/>
      <c r="T20" s="1012"/>
      <c r="U20" s="177"/>
    </row>
    <row r="21" spans="1:21" x14ac:dyDescent="0.2">
      <c r="A21" s="1009">
        <v>3</v>
      </c>
      <c r="B21" s="1009"/>
      <c r="C21" s="1010"/>
      <c r="D21" s="1010"/>
      <c r="E21" s="1010"/>
      <c r="F21" s="1010"/>
      <c r="G21" s="1010"/>
      <c r="H21" s="1010"/>
      <c r="I21" s="1093"/>
      <c r="J21" s="1093"/>
      <c r="K21" s="1093"/>
      <c r="L21" s="1093"/>
      <c r="M21" s="1022"/>
      <c r="N21" s="1022"/>
      <c r="O21" s="1022"/>
      <c r="P21" s="1022"/>
      <c r="Q21" s="1012"/>
      <c r="R21" s="1012"/>
      <c r="S21" s="1012"/>
      <c r="T21" s="1012"/>
      <c r="U21" s="177"/>
    </row>
    <row r="22" spans="1:21" x14ac:dyDescent="0.2">
      <c r="A22" s="1009">
        <v>4</v>
      </c>
      <c r="B22" s="1009"/>
      <c r="C22" s="1010"/>
      <c r="D22" s="1010"/>
      <c r="E22" s="1010"/>
      <c r="F22" s="1010"/>
      <c r="G22" s="1010"/>
      <c r="H22" s="1010"/>
      <c r="I22" s="1093"/>
      <c r="J22" s="1093"/>
      <c r="K22" s="1093"/>
      <c r="L22" s="1093"/>
      <c r="M22" s="1022"/>
      <c r="N22" s="1022"/>
      <c r="O22" s="1022"/>
      <c r="P22" s="1022"/>
      <c r="Q22" s="1012"/>
      <c r="R22" s="1012"/>
      <c r="S22" s="1012"/>
      <c r="T22" s="1012"/>
      <c r="U22" s="177"/>
    </row>
    <row r="23" spans="1:21" x14ac:dyDescent="0.2">
      <c r="A23" s="1009">
        <v>5</v>
      </c>
      <c r="B23" s="1009"/>
      <c r="C23" s="1010"/>
      <c r="D23" s="1010"/>
      <c r="E23" s="1010"/>
      <c r="F23" s="1010"/>
      <c r="G23" s="1010"/>
      <c r="H23" s="1010"/>
      <c r="I23" s="1093"/>
      <c r="J23" s="1093"/>
      <c r="K23" s="1093"/>
      <c r="L23" s="1093"/>
      <c r="M23" s="1022"/>
      <c r="N23" s="1022"/>
      <c r="O23" s="1022"/>
      <c r="P23" s="1022"/>
      <c r="Q23" s="1012"/>
      <c r="R23" s="1012"/>
      <c r="S23" s="1012"/>
      <c r="T23" s="1012"/>
      <c r="U23" s="177"/>
    </row>
    <row r="24" spans="1:21" x14ac:dyDescent="0.2">
      <c r="A24" s="1009">
        <v>6</v>
      </c>
      <c r="B24" s="1009"/>
      <c r="C24" s="1010"/>
      <c r="D24" s="1010"/>
      <c r="E24" s="1010"/>
      <c r="F24" s="1010"/>
      <c r="G24" s="1010"/>
      <c r="H24" s="1010"/>
      <c r="I24" s="1093"/>
      <c r="J24" s="1093"/>
      <c r="K24" s="1093"/>
      <c r="L24" s="1093"/>
      <c r="M24" s="1022"/>
      <c r="N24" s="1022"/>
      <c r="O24" s="1022"/>
      <c r="P24" s="1022"/>
      <c r="Q24" s="1012"/>
      <c r="R24" s="1012"/>
      <c r="S24" s="1012"/>
      <c r="T24" s="1012"/>
      <c r="U24" s="177"/>
    </row>
    <row r="25" spans="1:21" x14ac:dyDescent="0.2">
      <c r="A25" s="1009">
        <v>7</v>
      </c>
      <c r="B25" s="1009"/>
      <c r="C25" s="1010"/>
      <c r="D25" s="1010"/>
      <c r="E25" s="1010"/>
      <c r="F25" s="1010"/>
      <c r="G25" s="1010"/>
      <c r="H25" s="1010"/>
      <c r="I25" s="1093"/>
      <c r="J25" s="1093"/>
      <c r="K25" s="1093"/>
      <c r="L25" s="1093"/>
      <c r="M25" s="1022"/>
      <c r="N25" s="1022"/>
      <c r="O25" s="1022"/>
      <c r="P25" s="1022"/>
      <c r="Q25" s="1012"/>
      <c r="R25" s="1012"/>
      <c r="S25" s="1012"/>
      <c r="T25" s="1012"/>
      <c r="U25" s="177"/>
    </row>
    <row r="26" spans="1:21" x14ac:dyDescent="0.2">
      <c r="A26" s="1009">
        <v>8</v>
      </c>
      <c r="B26" s="1009"/>
      <c r="C26" s="1010"/>
      <c r="D26" s="1010"/>
      <c r="E26" s="1010"/>
      <c r="F26" s="1010"/>
      <c r="G26" s="1010"/>
      <c r="H26" s="1010"/>
      <c r="I26" s="1093"/>
      <c r="J26" s="1093"/>
      <c r="K26" s="1093"/>
      <c r="L26" s="1093"/>
      <c r="M26" s="1022"/>
      <c r="N26" s="1022"/>
      <c r="O26" s="1022"/>
      <c r="P26" s="1022"/>
      <c r="Q26" s="1012"/>
      <c r="R26" s="1012"/>
      <c r="S26" s="1012"/>
      <c r="T26" s="1012"/>
      <c r="U26" s="177"/>
    </row>
    <row r="27" spans="1:21" x14ac:dyDescent="0.2">
      <c r="A27" s="1009">
        <v>9</v>
      </c>
      <c r="B27" s="1009"/>
      <c r="C27" s="1010"/>
      <c r="D27" s="1010"/>
      <c r="E27" s="1010"/>
      <c r="F27" s="1010"/>
      <c r="G27" s="1010"/>
      <c r="H27" s="1010"/>
      <c r="I27" s="1093"/>
      <c r="J27" s="1093"/>
      <c r="K27" s="1093"/>
      <c r="L27" s="1093"/>
      <c r="M27" s="1022"/>
      <c r="N27" s="1022"/>
      <c r="O27" s="1022"/>
      <c r="P27" s="1022"/>
      <c r="Q27" s="1012"/>
      <c r="R27" s="1012"/>
      <c r="S27" s="1012"/>
      <c r="T27" s="1012"/>
      <c r="U27" s="177"/>
    </row>
    <row r="28" spans="1:21" x14ac:dyDescent="0.2">
      <c r="A28" s="1009">
        <v>10</v>
      </c>
      <c r="B28" s="1009"/>
      <c r="C28" s="1010"/>
      <c r="D28" s="1010"/>
      <c r="E28" s="1010"/>
      <c r="F28" s="1010"/>
      <c r="G28" s="1010"/>
      <c r="H28" s="1010"/>
      <c r="I28" s="1093"/>
      <c r="J28" s="1093"/>
      <c r="K28" s="1093"/>
      <c r="L28" s="1093"/>
      <c r="M28" s="1022"/>
      <c r="N28" s="1022"/>
      <c r="O28" s="1022"/>
      <c r="P28" s="1022"/>
      <c r="Q28" s="1012"/>
      <c r="R28" s="1012"/>
      <c r="S28" s="1012"/>
      <c r="T28" s="1012"/>
      <c r="U28" s="177"/>
    </row>
    <row r="29" spans="1:21" x14ac:dyDescent="0.2">
      <c r="A29" s="1009">
        <v>11</v>
      </c>
      <c r="B29" s="1009"/>
      <c r="C29" s="1010"/>
      <c r="D29" s="1010"/>
      <c r="E29" s="1010"/>
      <c r="F29" s="1010"/>
      <c r="G29" s="1010"/>
      <c r="H29" s="1010"/>
      <c r="I29" s="1093"/>
      <c r="J29" s="1093"/>
      <c r="K29" s="1093"/>
      <c r="L29" s="1093"/>
      <c r="M29" s="1022"/>
      <c r="N29" s="1022"/>
      <c r="O29" s="1022"/>
      <c r="P29" s="1022"/>
      <c r="Q29" s="1012"/>
      <c r="R29" s="1012"/>
      <c r="S29" s="1012"/>
      <c r="T29" s="1012"/>
      <c r="U29" s="177"/>
    </row>
    <row r="30" spans="1:21" x14ac:dyDescent="0.2">
      <c r="A30" s="1009">
        <v>12</v>
      </c>
      <c r="B30" s="1009"/>
      <c r="C30" s="1010"/>
      <c r="D30" s="1010"/>
      <c r="E30" s="1010"/>
      <c r="F30" s="1010"/>
      <c r="G30" s="1010"/>
      <c r="H30" s="1010"/>
      <c r="I30" s="1093"/>
      <c r="J30" s="1093"/>
      <c r="K30" s="1093"/>
      <c r="L30" s="1093"/>
      <c r="M30" s="1022"/>
      <c r="N30" s="1022"/>
      <c r="O30" s="1022"/>
      <c r="P30" s="1022"/>
      <c r="Q30" s="1012"/>
      <c r="R30" s="1012"/>
      <c r="S30" s="1012"/>
      <c r="T30" s="1012"/>
      <c r="U30" s="177"/>
    </row>
    <row r="31" spans="1:21" x14ac:dyDescent="0.2">
      <c r="A31" s="1009">
        <v>13</v>
      </c>
      <c r="B31" s="1009"/>
      <c r="C31" s="1010"/>
      <c r="D31" s="1010"/>
      <c r="E31" s="1010"/>
      <c r="F31" s="1010"/>
      <c r="G31" s="1010"/>
      <c r="H31" s="1010"/>
      <c r="I31" s="1093"/>
      <c r="J31" s="1093"/>
      <c r="K31" s="1093"/>
      <c r="L31" s="1093"/>
      <c r="M31" s="1022"/>
      <c r="N31" s="1022"/>
      <c r="O31" s="1022"/>
      <c r="P31" s="1022"/>
      <c r="Q31" s="1012"/>
      <c r="R31" s="1012"/>
      <c r="S31" s="1012"/>
      <c r="T31" s="1012"/>
      <c r="U31" s="177"/>
    </row>
    <row r="32" spans="1:21" x14ac:dyDescent="0.2">
      <c r="A32" s="1009">
        <v>14</v>
      </c>
      <c r="B32" s="1009"/>
      <c r="C32" s="1010"/>
      <c r="D32" s="1010"/>
      <c r="E32" s="1010"/>
      <c r="F32" s="1010"/>
      <c r="G32" s="1010"/>
      <c r="H32" s="1010"/>
      <c r="I32" s="1093"/>
      <c r="J32" s="1093"/>
      <c r="K32" s="1093"/>
      <c r="L32" s="1093"/>
      <c r="M32" s="1022"/>
      <c r="N32" s="1022"/>
      <c r="O32" s="1022"/>
      <c r="P32" s="1022"/>
      <c r="Q32" s="1012"/>
      <c r="R32" s="1012"/>
      <c r="S32" s="1012"/>
      <c r="T32" s="1012"/>
      <c r="U32" s="177"/>
    </row>
    <row r="33" spans="1:21" x14ac:dyDescent="0.2">
      <c r="A33" s="1009">
        <v>15</v>
      </c>
      <c r="B33" s="1009"/>
      <c r="C33" s="1010"/>
      <c r="D33" s="1010"/>
      <c r="E33" s="1010"/>
      <c r="F33" s="1010"/>
      <c r="G33" s="1010"/>
      <c r="H33" s="1010"/>
      <c r="I33" s="1093"/>
      <c r="J33" s="1093"/>
      <c r="K33" s="1093"/>
      <c r="L33" s="1093"/>
      <c r="M33" s="1022"/>
      <c r="N33" s="1022"/>
      <c r="O33" s="1022"/>
      <c r="P33" s="1022"/>
      <c r="Q33" s="1012"/>
      <c r="R33" s="1012"/>
      <c r="S33" s="1012"/>
      <c r="T33" s="1012"/>
      <c r="U33" s="177"/>
    </row>
    <row r="36" spans="1:21" x14ac:dyDescent="0.2">
      <c r="A36" s="992" t="s">
        <v>180</v>
      </c>
      <c r="B36" s="992"/>
      <c r="C36" s="992"/>
      <c r="D36" s="1003"/>
      <c r="E36" s="1003"/>
      <c r="F36" s="1003"/>
      <c r="G36" s="153"/>
      <c r="H36" s="403"/>
      <c r="I36" s="403"/>
      <c r="J36" s="403"/>
      <c r="K36" s="403"/>
      <c r="L36" s="403"/>
      <c r="M36" s="403"/>
      <c r="N36" s="992"/>
      <c r="O36" s="992"/>
      <c r="P36" s="992"/>
      <c r="Q36" s="992"/>
      <c r="R36" s="992"/>
      <c r="S36" s="992"/>
      <c r="T36" s="992"/>
    </row>
    <row r="37" spans="1:21" x14ac:dyDescent="0.2">
      <c r="A37" s="404"/>
      <c r="B37" s="404"/>
      <c r="C37" s="404"/>
      <c r="D37" s="1021" t="s">
        <v>181</v>
      </c>
      <c r="E37" s="1021"/>
      <c r="F37" s="1021"/>
      <c r="G37" s="72"/>
      <c r="H37" s="404"/>
      <c r="I37" s="1002" t="s">
        <v>182</v>
      </c>
      <c r="J37" s="1002"/>
      <c r="K37" s="1002"/>
      <c r="L37" s="1002"/>
      <c r="M37" s="404"/>
      <c r="N37" s="631" t="s">
        <v>183</v>
      </c>
      <c r="O37" s="631"/>
      <c r="P37" s="631"/>
    </row>
    <row r="38" spans="1:2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101">
    <mergeCell ref="A5:T5"/>
    <mergeCell ref="A6:T6"/>
    <mergeCell ref="A7:T7"/>
    <mergeCell ref="A8:T8"/>
    <mergeCell ref="A9:T9"/>
    <mergeCell ref="A10:T10"/>
    <mergeCell ref="Q11:S11"/>
    <mergeCell ref="A12:U12"/>
    <mergeCell ref="A13:B13"/>
    <mergeCell ref="C13:H13"/>
    <mergeCell ref="I13:L13"/>
    <mergeCell ref="M13:P13"/>
    <mergeCell ref="Q13:T13"/>
    <mergeCell ref="I19:L19"/>
    <mergeCell ref="M19:P19"/>
    <mergeCell ref="Q19:T19"/>
    <mergeCell ref="A14:U14"/>
    <mergeCell ref="A15:B15"/>
    <mergeCell ref="C15:P15"/>
    <mergeCell ref="Q15:T15"/>
    <mergeCell ref="A16:U16"/>
    <mergeCell ref="A20:B20"/>
    <mergeCell ref="C20:H20"/>
    <mergeCell ref="I20:L20"/>
    <mergeCell ref="M20:P20"/>
    <mergeCell ref="Q20:T20"/>
    <mergeCell ref="A17:B17"/>
    <mergeCell ref="A18:U18"/>
    <mergeCell ref="A19:B19"/>
    <mergeCell ref="C19:H19"/>
    <mergeCell ref="C17:U17"/>
    <mergeCell ref="A22:B22"/>
    <mergeCell ref="C22:H22"/>
    <mergeCell ref="I22:L22"/>
    <mergeCell ref="M22:P22"/>
    <mergeCell ref="Q22:T22"/>
    <mergeCell ref="A21:B21"/>
    <mergeCell ref="C21:H21"/>
    <mergeCell ref="I21:L21"/>
    <mergeCell ref="M21:P21"/>
    <mergeCell ref="Q21:T21"/>
    <mergeCell ref="A24:B24"/>
    <mergeCell ref="C24:H24"/>
    <mergeCell ref="I24:L24"/>
    <mergeCell ref="M24:P24"/>
    <mergeCell ref="Q24:T24"/>
    <mergeCell ref="A23:B23"/>
    <mergeCell ref="C23:H23"/>
    <mergeCell ref="I23:L23"/>
    <mergeCell ref="M23:P23"/>
    <mergeCell ref="Q23:T23"/>
    <mergeCell ref="A26:B26"/>
    <mergeCell ref="C26:H26"/>
    <mergeCell ref="I26:L26"/>
    <mergeCell ref="M26:P26"/>
    <mergeCell ref="Q26:T26"/>
    <mergeCell ref="A25:B25"/>
    <mergeCell ref="C25:H25"/>
    <mergeCell ref="I25:L25"/>
    <mergeCell ref="M25:P25"/>
    <mergeCell ref="Q25:T25"/>
    <mergeCell ref="A28:B28"/>
    <mergeCell ref="C28:H28"/>
    <mergeCell ref="I28:L28"/>
    <mergeCell ref="M28:P28"/>
    <mergeCell ref="Q28:T28"/>
    <mergeCell ref="A27:B27"/>
    <mergeCell ref="C27:H27"/>
    <mergeCell ref="I27:L27"/>
    <mergeCell ref="M27:P27"/>
    <mergeCell ref="Q27:T27"/>
    <mergeCell ref="A30:B30"/>
    <mergeCell ref="C30:H30"/>
    <mergeCell ref="I30:L30"/>
    <mergeCell ref="M30:P30"/>
    <mergeCell ref="Q30:T30"/>
    <mergeCell ref="A29:B29"/>
    <mergeCell ref="C29:H29"/>
    <mergeCell ref="I29:L29"/>
    <mergeCell ref="M29:P29"/>
    <mergeCell ref="Q29:T29"/>
    <mergeCell ref="A32:B32"/>
    <mergeCell ref="C32:H32"/>
    <mergeCell ref="I32:L32"/>
    <mergeCell ref="M32:P32"/>
    <mergeCell ref="Q32:T32"/>
    <mergeCell ref="A31:B31"/>
    <mergeCell ref="C31:H31"/>
    <mergeCell ref="I31:L31"/>
    <mergeCell ref="M31:P31"/>
    <mergeCell ref="Q31:T31"/>
    <mergeCell ref="A36:C36"/>
    <mergeCell ref="D36:F36"/>
    <mergeCell ref="D37:F37"/>
    <mergeCell ref="I37:L37"/>
    <mergeCell ref="N36:T36"/>
    <mergeCell ref="A33:B33"/>
    <mergeCell ref="C33:H33"/>
    <mergeCell ref="I33:L33"/>
    <mergeCell ref="M33:P33"/>
    <mergeCell ref="Q33:T33"/>
  </mergeCells>
  <pageMargins left="0.7" right="0.7" top="0.75" bottom="0.75" header="0.3" footer="0.3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F35"/>
  <sheetViews>
    <sheetView showFormulas="1" topLeftCell="G9" workbookViewId="0">
      <selection activeCell="R13" sqref="R13:V13"/>
    </sheetView>
  </sheetViews>
  <sheetFormatPr defaultRowHeight="12" x14ac:dyDescent="0.2"/>
  <cols>
    <col min="1" max="1" width="2.5703125" style="57" customWidth="1"/>
    <col min="2" max="2" width="2.7109375" style="57" customWidth="1"/>
    <col min="3" max="6" width="8.140625" style="57" customWidth="1"/>
    <col min="7" max="15" width="2.140625" style="57" customWidth="1"/>
    <col min="16" max="16" width="2" style="57" customWidth="1"/>
    <col min="17" max="17" width="2.28515625" style="57" customWidth="1"/>
    <col min="18" max="22" width="3.28515625" style="188" customWidth="1"/>
    <col min="23" max="24" width="9.28515625" style="59" customWidth="1"/>
    <col min="25" max="25" width="19.28515625" style="59" customWidth="1"/>
    <col min="26" max="16384" width="9.140625" style="57"/>
  </cols>
  <sheetData>
    <row r="1" spans="1:31" ht="56.25" customHeight="1" x14ac:dyDescent="0.2">
      <c r="A1" s="1019"/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625"/>
      <c r="V1" s="625"/>
      <c r="W1" s="625"/>
      <c r="X1" s="625"/>
      <c r="Y1" s="625"/>
    </row>
    <row r="2" spans="1:31" ht="15.75" customHeight="1" x14ac:dyDescent="0.2">
      <c r="A2" s="994" t="s">
        <v>328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625"/>
      <c r="AA2" s="625"/>
      <c r="AB2" s="625"/>
      <c r="AC2" s="625"/>
      <c r="AD2" s="625"/>
      <c r="AE2" s="625"/>
    </row>
    <row r="3" spans="1:31" ht="12.75" customHeight="1" x14ac:dyDescent="0.2">
      <c r="A3" s="994" t="s">
        <v>2206</v>
      </c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994"/>
      <c r="V3" s="994"/>
      <c r="W3" s="994"/>
      <c r="X3" s="994"/>
      <c r="Y3" s="994"/>
      <c r="Z3" s="625"/>
      <c r="AA3" s="625"/>
      <c r="AB3" s="625"/>
      <c r="AC3" s="625"/>
      <c r="AD3" s="625"/>
      <c r="AE3" s="625"/>
    </row>
    <row r="4" spans="1:31" ht="12.75" customHeight="1" x14ac:dyDescent="0.2">
      <c r="A4" s="994">
        <f>Декларация!G9</f>
        <v>0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  <c r="W4" s="994"/>
      <c r="X4" s="994"/>
      <c r="Y4" s="994"/>
      <c r="Z4" s="625"/>
      <c r="AA4" s="625"/>
      <c r="AB4" s="625"/>
      <c r="AC4" s="625"/>
      <c r="AD4" s="625"/>
      <c r="AE4" s="625"/>
    </row>
    <row r="5" spans="1:31" ht="12.75" customHeight="1" x14ac:dyDescent="0.2">
      <c r="A5" s="1020">
        <f>Декларация!D5</f>
        <v>0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625"/>
      <c r="AA5" s="625"/>
      <c r="AB5" s="625"/>
      <c r="AC5" s="625"/>
      <c r="AD5" s="625"/>
      <c r="AE5" s="625"/>
    </row>
    <row r="6" spans="1:31" ht="12.75" customHeight="1" x14ac:dyDescent="0.2">
      <c r="A6" s="994">
        <f>Декларация!G7</f>
        <v>0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625"/>
      <c r="AA6" s="625"/>
      <c r="AB6" s="625"/>
      <c r="AC6" s="625"/>
      <c r="AD6" s="625"/>
      <c r="AE6" s="625"/>
    </row>
    <row r="7" spans="1:31" ht="12.75" hidden="1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026">
        <f>W11</f>
        <v>0</v>
      </c>
      <c r="L7" s="1026"/>
      <c r="M7" s="1026"/>
      <c r="N7" s="1026"/>
      <c r="O7" s="1026"/>
      <c r="P7" s="1026"/>
      <c r="Q7" s="1026"/>
      <c r="R7" s="190"/>
      <c r="S7" s="190"/>
      <c r="T7" s="190"/>
      <c r="W7" s="193"/>
      <c r="X7" s="193"/>
      <c r="Y7" s="193"/>
    </row>
    <row r="8" spans="1:31" ht="8.25" customHeight="1" x14ac:dyDescent="0.2">
      <c r="A8" s="1019"/>
      <c r="B8" s="1019"/>
      <c r="C8" s="1019"/>
      <c r="D8" s="1019"/>
      <c r="E8" s="1019"/>
      <c r="F8" s="1019"/>
      <c r="G8" s="1019"/>
      <c r="H8" s="1019"/>
      <c r="I8" s="1019"/>
      <c r="J8" s="1019"/>
      <c r="K8" s="1019"/>
      <c r="L8" s="1019"/>
      <c r="M8" s="1019"/>
      <c r="N8" s="1019"/>
      <c r="O8" s="1019"/>
      <c r="P8" s="1019"/>
      <c r="Q8" s="1019"/>
      <c r="R8" s="1019"/>
      <c r="S8" s="1019"/>
      <c r="T8" s="1019"/>
      <c r="U8" s="1019"/>
      <c r="V8" s="1019"/>
      <c r="W8" s="1019"/>
      <c r="X8" s="1019"/>
      <c r="Y8" s="1019"/>
    </row>
    <row r="9" spans="1:31" s="172" customFormat="1" ht="49.9" customHeight="1" x14ac:dyDescent="0.2">
      <c r="A9" s="1064" t="s">
        <v>233</v>
      </c>
      <c r="B9" s="1064"/>
      <c r="C9" s="1064" t="s">
        <v>460</v>
      </c>
      <c r="D9" s="1064"/>
      <c r="E9" s="1064"/>
      <c r="F9" s="1064"/>
      <c r="G9" s="1064" t="s">
        <v>345</v>
      </c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237" t="s">
        <v>2207</v>
      </c>
      <c r="S9" s="1237"/>
      <c r="T9" s="1237"/>
      <c r="U9" s="1237"/>
      <c r="V9" s="1286"/>
      <c r="W9" s="1079" t="s">
        <v>2212</v>
      </c>
      <c r="X9" s="1079"/>
      <c r="Y9" s="727" t="s">
        <v>463</v>
      </c>
    </row>
    <row r="10" spans="1:31" ht="8.25" customHeight="1" x14ac:dyDescent="0.2">
      <c r="A10" s="1009"/>
      <c r="B10" s="1009"/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24"/>
      <c r="X10" s="1024"/>
      <c r="Y10" s="1024"/>
    </row>
    <row r="11" spans="1:31" s="165" customFormat="1" ht="24.6" customHeight="1" x14ac:dyDescent="0.2">
      <c r="A11" s="1013"/>
      <c r="B11" s="1013"/>
      <c r="C11" s="621" t="s">
        <v>330</v>
      </c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197"/>
      <c r="R11" s="1288"/>
      <c r="S11" s="1288"/>
      <c r="T11" s="1288"/>
      <c r="U11" s="1288"/>
      <c r="V11" s="1289"/>
      <c r="W11" s="1290"/>
      <c r="X11" s="1290"/>
      <c r="Y11" s="702">
        <f>Y13+W29</f>
        <v>0</v>
      </c>
    </row>
    <row r="12" spans="1:31" ht="8.25" customHeight="1" x14ac:dyDescent="0.2">
      <c r="A12" s="1009"/>
      <c r="B12" s="1009"/>
      <c r="C12" s="1009"/>
      <c r="D12" s="1009"/>
      <c r="E12" s="1009"/>
      <c r="F12" s="1009"/>
      <c r="G12" s="1009"/>
      <c r="H12" s="1009"/>
      <c r="I12" s="1009"/>
      <c r="J12" s="1009"/>
      <c r="K12" s="1009"/>
      <c r="L12" s="1009"/>
      <c r="M12" s="1009"/>
      <c r="N12" s="1009"/>
      <c r="O12" s="1009"/>
      <c r="P12" s="1009"/>
      <c r="Q12" s="1009"/>
      <c r="R12" s="1009"/>
      <c r="S12" s="1009"/>
      <c r="T12" s="1009"/>
      <c r="U12" s="1009"/>
      <c r="V12" s="1009"/>
      <c r="W12" s="1024"/>
      <c r="X12" s="1024"/>
      <c r="Y12" s="1024"/>
    </row>
    <row r="13" spans="1:31" ht="26.25" customHeight="1" x14ac:dyDescent="0.2">
      <c r="A13" s="1009"/>
      <c r="B13" s="1009"/>
      <c r="C13" s="1060" t="s">
        <v>2208</v>
      </c>
      <c r="D13" s="1062"/>
      <c r="E13" s="1062"/>
      <c r="F13" s="1062"/>
      <c r="G13" s="1062"/>
      <c r="H13" s="1062"/>
      <c r="I13" s="1062"/>
      <c r="J13" s="1062"/>
      <c r="K13" s="1062"/>
      <c r="L13" s="1062"/>
      <c r="M13" s="1062"/>
      <c r="N13" s="1062"/>
      <c r="O13" s="1062"/>
      <c r="P13" s="1062"/>
      <c r="Q13" s="1061"/>
      <c r="R13" s="1235"/>
      <c r="S13" s="1235"/>
      <c r="T13" s="1235"/>
      <c r="U13" s="1235"/>
      <c r="V13" s="1287"/>
      <c r="W13" s="1274">
        <f>SUM(W17:X27)</f>
        <v>0</v>
      </c>
      <c r="X13" s="1275"/>
      <c r="Y13" s="701">
        <f>IF(R13*ВВЕДЕНИЕ!E7&lt;=W13,R13*ВВЕДЕНИЕ!E7,W13)</f>
        <v>0</v>
      </c>
    </row>
    <row r="14" spans="1:31" ht="8.25" customHeight="1" x14ac:dyDescent="0.2">
      <c r="A14" s="1009"/>
      <c r="B14" s="1009"/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/>
      <c r="U14" s="1009"/>
      <c r="V14" s="1009"/>
      <c r="W14" s="1028"/>
      <c r="X14" s="1028"/>
      <c r="Y14" s="1028"/>
    </row>
    <row r="15" spans="1:31" ht="12.75" customHeight="1" x14ac:dyDescent="0.2">
      <c r="A15" s="1009"/>
      <c r="B15" s="1009"/>
      <c r="C15" s="1046" t="s">
        <v>331</v>
      </c>
      <c r="D15" s="1047"/>
      <c r="E15" s="1047"/>
      <c r="F15" s="1047"/>
      <c r="G15" s="1047"/>
      <c r="H15" s="1047"/>
      <c r="I15" s="1047"/>
      <c r="J15" s="1047"/>
      <c r="K15" s="1047"/>
      <c r="L15" s="1047"/>
      <c r="M15" s="1047"/>
      <c r="N15" s="1047"/>
      <c r="O15" s="1047"/>
      <c r="P15" s="1047"/>
      <c r="Q15" s="1047"/>
      <c r="R15" s="1047"/>
      <c r="S15" s="1047"/>
      <c r="T15" s="1047"/>
      <c r="U15" s="1047"/>
      <c r="V15" s="1047"/>
      <c r="W15" s="1047"/>
      <c r="X15" s="1047"/>
      <c r="Y15" s="1047"/>
    </row>
    <row r="16" spans="1:31" ht="8.25" customHeight="1" x14ac:dyDescent="0.2">
      <c r="A16" s="1009"/>
      <c r="B16" s="1009"/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30"/>
    </row>
    <row r="17" spans="1:25" x14ac:dyDescent="0.2">
      <c r="A17" s="1009">
        <v>1</v>
      </c>
      <c r="B17" s="1009"/>
      <c r="C17" s="1011"/>
      <c r="D17" s="1011"/>
      <c r="E17" s="1011"/>
      <c r="F17" s="1011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277"/>
      <c r="S17" s="1278"/>
      <c r="T17" s="1278"/>
      <c r="U17" s="1278"/>
      <c r="V17" s="1279"/>
      <c r="W17" s="1274"/>
      <c r="X17" s="1275"/>
      <c r="Y17" s="1291"/>
    </row>
    <row r="18" spans="1:25" x14ac:dyDescent="0.2">
      <c r="A18" s="1009">
        <v>2</v>
      </c>
      <c r="B18" s="1009"/>
      <c r="C18" s="1011"/>
      <c r="D18" s="1011"/>
      <c r="E18" s="1011"/>
      <c r="F18" s="1011"/>
      <c r="G18" s="1022"/>
      <c r="H18" s="1022"/>
      <c r="I18" s="1022"/>
      <c r="J18" s="1022"/>
      <c r="K18" s="1022"/>
      <c r="L18" s="1022"/>
      <c r="M18" s="1022"/>
      <c r="N18" s="1022"/>
      <c r="O18" s="1022"/>
      <c r="P18" s="1022"/>
      <c r="Q18" s="1022"/>
      <c r="R18" s="1280"/>
      <c r="S18" s="1281"/>
      <c r="T18" s="1281"/>
      <c r="U18" s="1281"/>
      <c r="V18" s="1282"/>
      <c r="W18" s="1274"/>
      <c r="X18" s="1275"/>
      <c r="Y18" s="1291"/>
    </row>
    <row r="19" spans="1:25" x14ac:dyDescent="0.2">
      <c r="A19" s="1009">
        <v>3</v>
      </c>
      <c r="B19" s="1009"/>
      <c r="C19" s="1011"/>
      <c r="D19" s="1011"/>
      <c r="E19" s="1011"/>
      <c r="F19" s="1011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280"/>
      <c r="S19" s="1281"/>
      <c r="T19" s="1281"/>
      <c r="U19" s="1281"/>
      <c r="V19" s="1282"/>
      <c r="W19" s="1274"/>
      <c r="X19" s="1275"/>
      <c r="Y19" s="1291"/>
    </row>
    <row r="20" spans="1:25" x14ac:dyDescent="0.2">
      <c r="A20" s="1009">
        <v>4</v>
      </c>
      <c r="B20" s="1009"/>
      <c r="C20" s="1011"/>
      <c r="D20" s="1011"/>
      <c r="E20" s="1011"/>
      <c r="F20" s="1011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  <c r="R20" s="1280"/>
      <c r="S20" s="1281"/>
      <c r="T20" s="1281"/>
      <c r="U20" s="1281"/>
      <c r="V20" s="1282"/>
      <c r="W20" s="1274"/>
      <c r="X20" s="1275"/>
      <c r="Y20" s="1291"/>
    </row>
    <row r="21" spans="1:25" x14ac:dyDescent="0.2">
      <c r="A21" s="1009">
        <v>5</v>
      </c>
      <c r="B21" s="1009"/>
      <c r="C21" s="1011"/>
      <c r="D21" s="1011"/>
      <c r="E21" s="1011"/>
      <c r="F21" s="1011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280"/>
      <c r="S21" s="1281"/>
      <c r="T21" s="1281"/>
      <c r="U21" s="1281"/>
      <c r="V21" s="1282"/>
      <c r="W21" s="1274"/>
      <c r="X21" s="1275"/>
      <c r="Y21" s="1291"/>
    </row>
    <row r="22" spans="1:25" x14ac:dyDescent="0.2">
      <c r="A22" s="1009">
        <v>6</v>
      </c>
      <c r="B22" s="1009"/>
      <c r="C22" s="1011"/>
      <c r="D22" s="1011"/>
      <c r="E22" s="1011"/>
      <c r="F22" s="1011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280"/>
      <c r="S22" s="1281"/>
      <c r="T22" s="1281"/>
      <c r="U22" s="1281"/>
      <c r="V22" s="1282"/>
      <c r="W22" s="1274"/>
      <c r="X22" s="1275"/>
      <c r="Y22" s="1291"/>
    </row>
    <row r="23" spans="1:25" x14ac:dyDescent="0.2">
      <c r="A23" s="1009">
        <v>7</v>
      </c>
      <c r="B23" s="1009"/>
      <c r="C23" s="1011"/>
      <c r="D23" s="1011"/>
      <c r="E23" s="1011"/>
      <c r="F23" s="1011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280"/>
      <c r="S23" s="1281"/>
      <c r="T23" s="1281"/>
      <c r="U23" s="1281"/>
      <c r="V23" s="1282"/>
      <c r="W23" s="1274"/>
      <c r="X23" s="1275"/>
      <c r="Y23" s="1291"/>
    </row>
    <row r="24" spans="1:25" x14ac:dyDescent="0.2">
      <c r="A24" s="1009">
        <v>8</v>
      </c>
      <c r="B24" s="1009"/>
      <c r="C24" s="1011"/>
      <c r="D24" s="1011"/>
      <c r="E24" s="1011"/>
      <c r="F24" s="1011"/>
      <c r="G24" s="1022"/>
      <c r="H24" s="1022"/>
      <c r="I24" s="1022"/>
      <c r="J24" s="1022"/>
      <c r="K24" s="1022"/>
      <c r="L24" s="1022"/>
      <c r="M24" s="1022"/>
      <c r="N24" s="1022"/>
      <c r="O24" s="1022"/>
      <c r="P24" s="1022"/>
      <c r="Q24" s="1022"/>
      <c r="R24" s="1280"/>
      <c r="S24" s="1281"/>
      <c r="T24" s="1281"/>
      <c r="U24" s="1281"/>
      <c r="V24" s="1282"/>
      <c r="W24" s="1274"/>
      <c r="X24" s="1275"/>
      <c r="Y24" s="1291"/>
    </row>
    <row r="25" spans="1:25" x14ac:dyDescent="0.2">
      <c r="A25" s="1009">
        <v>10</v>
      </c>
      <c r="B25" s="1009"/>
      <c r="C25" s="1011"/>
      <c r="D25" s="1011"/>
      <c r="E25" s="1011"/>
      <c r="F25" s="1011"/>
      <c r="G25" s="1022"/>
      <c r="H25" s="1022"/>
      <c r="I25" s="1022"/>
      <c r="J25" s="1022"/>
      <c r="K25" s="1022"/>
      <c r="L25" s="1022"/>
      <c r="M25" s="1022"/>
      <c r="N25" s="1022"/>
      <c r="O25" s="1022"/>
      <c r="P25" s="1022"/>
      <c r="Q25" s="1022"/>
      <c r="R25" s="1280"/>
      <c r="S25" s="1281"/>
      <c r="T25" s="1281"/>
      <c r="U25" s="1281"/>
      <c r="V25" s="1282"/>
      <c r="W25" s="1274"/>
      <c r="X25" s="1275"/>
      <c r="Y25" s="1291"/>
    </row>
    <row r="26" spans="1:25" x14ac:dyDescent="0.2">
      <c r="A26" s="1009">
        <v>11</v>
      </c>
      <c r="B26" s="1009"/>
      <c r="C26" s="1011"/>
      <c r="D26" s="1011"/>
      <c r="E26" s="1011"/>
      <c r="F26" s="1011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  <c r="R26" s="1280"/>
      <c r="S26" s="1281"/>
      <c r="T26" s="1281"/>
      <c r="U26" s="1281"/>
      <c r="V26" s="1282"/>
      <c r="W26" s="1274"/>
      <c r="X26" s="1275"/>
      <c r="Y26" s="1291"/>
    </row>
    <row r="27" spans="1:25" x14ac:dyDescent="0.2">
      <c r="A27" s="1009">
        <v>12</v>
      </c>
      <c r="B27" s="1009"/>
      <c r="C27" s="1011"/>
      <c r="D27" s="1011"/>
      <c r="E27" s="1011"/>
      <c r="F27" s="1011"/>
      <c r="G27" s="1022"/>
      <c r="H27" s="1022"/>
      <c r="I27" s="1022"/>
      <c r="J27" s="1022"/>
      <c r="K27" s="1022"/>
      <c r="L27" s="1022"/>
      <c r="M27" s="1022"/>
      <c r="N27" s="1022"/>
      <c r="O27" s="1022"/>
      <c r="P27" s="1022"/>
      <c r="Q27" s="1022"/>
      <c r="R27" s="1283"/>
      <c r="S27" s="1284"/>
      <c r="T27" s="1284"/>
      <c r="U27" s="1284"/>
      <c r="V27" s="1285"/>
      <c r="W27" s="1274"/>
      <c r="X27" s="1275"/>
      <c r="Y27" s="1291"/>
    </row>
    <row r="28" spans="1:25" ht="8.25" customHeight="1" x14ac:dyDescent="0.2">
      <c r="A28" s="1009"/>
      <c r="B28" s="1009"/>
      <c r="C28" s="1009"/>
      <c r="D28" s="1009"/>
      <c r="E28" s="1009"/>
      <c r="F28" s="1009"/>
      <c r="G28" s="1009"/>
      <c r="H28" s="1009"/>
      <c r="I28" s="1009"/>
      <c r="J28" s="1009"/>
      <c r="K28" s="1009"/>
      <c r="L28" s="1009"/>
      <c r="M28" s="1009"/>
      <c r="N28" s="1009"/>
      <c r="O28" s="1009"/>
      <c r="P28" s="1009"/>
      <c r="Q28" s="1009"/>
      <c r="R28" s="1009"/>
      <c r="S28" s="1009"/>
      <c r="T28" s="1009"/>
      <c r="U28" s="1009"/>
      <c r="V28" s="1009"/>
      <c r="W28" s="1009"/>
      <c r="X28" s="1009"/>
      <c r="Y28" s="1028"/>
    </row>
    <row r="29" spans="1:25" ht="26.25" customHeight="1" x14ac:dyDescent="0.2">
      <c r="A29" s="1009"/>
      <c r="B29" s="1009"/>
      <c r="C29" s="1060" t="s">
        <v>2209</v>
      </c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1"/>
      <c r="R29" s="1276"/>
      <c r="S29" s="1276"/>
      <c r="T29" s="1276"/>
      <c r="U29" s="1276"/>
      <c r="V29" s="1276"/>
      <c r="W29" s="1274">
        <v>0</v>
      </c>
      <c r="X29" s="1275"/>
      <c r="Y29" s="700"/>
    </row>
    <row r="30" spans="1:25" ht="8.25" customHeight="1" x14ac:dyDescent="0.2">
      <c r="A30" s="1009"/>
      <c r="B30" s="1009"/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09"/>
      <c r="Y30" s="1009"/>
    </row>
    <row r="32" spans="1:25" x14ac:dyDescent="0.2">
      <c r="I32" s="174"/>
      <c r="J32" s="174"/>
      <c r="K32" s="174"/>
      <c r="L32" s="174"/>
      <c r="M32" s="174"/>
      <c r="N32" s="174"/>
      <c r="O32" s="174"/>
      <c r="P32" s="174"/>
    </row>
    <row r="33" spans="2:32" x14ac:dyDescent="0.2">
      <c r="B33" s="992" t="s">
        <v>180</v>
      </c>
      <c r="C33" s="992"/>
      <c r="D33" s="992"/>
      <c r="E33" s="1176"/>
      <c r="F33" s="1176"/>
      <c r="G33" s="1176"/>
      <c r="H33" s="419"/>
      <c r="I33" s="426"/>
      <c r="J33" s="426"/>
      <c r="K33" s="426"/>
      <c r="L33" s="426"/>
      <c r="M33" s="426"/>
      <c r="N33" s="647"/>
      <c r="O33" s="647"/>
      <c r="P33" s="647"/>
      <c r="T33" s="623"/>
      <c r="U33" s="623"/>
      <c r="V33" s="623"/>
      <c r="W33" s="623"/>
      <c r="X33" s="623"/>
      <c r="Y33" s="623"/>
      <c r="AB33" s="59"/>
      <c r="AC33" s="59"/>
      <c r="AD33" s="59"/>
      <c r="AE33" s="59"/>
      <c r="AF33" s="59"/>
    </row>
    <row r="34" spans="2:32" x14ac:dyDescent="0.2">
      <c r="B34" s="404"/>
      <c r="C34" s="404"/>
      <c r="D34" s="404"/>
      <c r="E34" s="1149" t="s">
        <v>181</v>
      </c>
      <c r="F34" s="1149"/>
      <c r="G34" s="1149"/>
      <c r="H34" s="423"/>
      <c r="I34" s="1221" t="s">
        <v>182</v>
      </c>
      <c r="J34" s="1221"/>
      <c r="K34" s="1221"/>
      <c r="L34" s="1221"/>
      <c r="M34" s="1221"/>
      <c r="N34" s="1221"/>
      <c r="O34" s="1221"/>
      <c r="P34" s="1221"/>
      <c r="T34" s="1149" t="s">
        <v>183</v>
      </c>
      <c r="U34" s="1149"/>
      <c r="V34" s="1149"/>
      <c r="W34" s="1149"/>
      <c r="X34" s="1149"/>
      <c r="Y34" s="1149"/>
      <c r="AB34" s="59"/>
      <c r="AC34" s="59"/>
      <c r="AD34" s="59"/>
      <c r="AE34" s="59"/>
      <c r="AF34" s="59"/>
    </row>
    <row r="35" spans="2:32" x14ac:dyDescent="0.2">
      <c r="H35" s="188"/>
      <c r="I35" s="188"/>
      <c r="J35" s="188"/>
      <c r="K35" s="188"/>
    </row>
  </sheetData>
  <mergeCells count="83">
    <mergeCell ref="W11:X11"/>
    <mergeCell ref="W13:X13"/>
    <mergeCell ref="W17:X17"/>
    <mergeCell ref="T34:Y34"/>
    <mergeCell ref="W18:X18"/>
    <mergeCell ref="W19:X19"/>
    <mergeCell ref="W20:X20"/>
    <mergeCell ref="W24:X24"/>
    <mergeCell ref="W25:X25"/>
    <mergeCell ref="W26:X26"/>
    <mergeCell ref="Y17:Y27"/>
    <mergeCell ref="W21:X21"/>
    <mergeCell ref="W22:X22"/>
    <mergeCell ref="W23:X23"/>
    <mergeCell ref="C15:Y15"/>
    <mergeCell ref="A28:Y28"/>
    <mergeCell ref="A1:T1"/>
    <mergeCell ref="A2:Y2"/>
    <mergeCell ref="A3:Y3"/>
    <mergeCell ref="A4:Y4"/>
    <mergeCell ref="A5:Y5"/>
    <mergeCell ref="A6:Y6"/>
    <mergeCell ref="A14:Y14"/>
    <mergeCell ref="A12:Y12"/>
    <mergeCell ref="C13:Q13"/>
    <mergeCell ref="K7:Q7"/>
    <mergeCell ref="A8:Y8"/>
    <mergeCell ref="A9:B9"/>
    <mergeCell ref="C9:F9"/>
    <mergeCell ref="G9:Q9"/>
    <mergeCell ref="R9:V9"/>
    <mergeCell ref="A13:B13"/>
    <mergeCell ref="R13:V13"/>
    <mergeCell ref="A10:Y10"/>
    <mergeCell ref="A11:B11"/>
    <mergeCell ref="R11:V11"/>
    <mergeCell ref="W9:X9"/>
    <mergeCell ref="A21:B21"/>
    <mergeCell ref="C21:F21"/>
    <mergeCell ref="G21:Q21"/>
    <mergeCell ref="G20:Q20"/>
    <mergeCell ref="A15:B15"/>
    <mergeCell ref="A16:Y16"/>
    <mergeCell ref="A17:B17"/>
    <mergeCell ref="C17:F17"/>
    <mergeCell ref="G17:Q17"/>
    <mergeCell ref="A19:B19"/>
    <mergeCell ref="C19:F19"/>
    <mergeCell ref="G19:Q19"/>
    <mergeCell ref="A18:B18"/>
    <mergeCell ref="C18:F18"/>
    <mergeCell ref="G18:Q18"/>
    <mergeCell ref="E34:G34"/>
    <mergeCell ref="A29:B29"/>
    <mergeCell ref="R29:V29"/>
    <mergeCell ref="W29:X29"/>
    <mergeCell ref="R17:V27"/>
    <mergeCell ref="B33:D33"/>
    <mergeCell ref="I34:P34"/>
    <mergeCell ref="E33:G33"/>
    <mergeCell ref="A25:B25"/>
    <mergeCell ref="C25:F25"/>
    <mergeCell ref="G25:Q25"/>
    <mergeCell ref="A24:B24"/>
    <mergeCell ref="C24:F24"/>
    <mergeCell ref="G24:Q24"/>
    <mergeCell ref="A20:B20"/>
    <mergeCell ref="C20:F20"/>
    <mergeCell ref="A23:B23"/>
    <mergeCell ref="C23:F23"/>
    <mergeCell ref="G23:Q23"/>
    <mergeCell ref="A22:B22"/>
    <mergeCell ref="A30:Y30"/>
    <mergeCell ref="A27:B27"/>
    <mergeCell ref="C27:F27"/>
    <mergeCell ref="G27:Q27"/>
    <mergeCell ref="A26:B26"/>
    <mergeCell ref="C26:F26"/>
    <mergeCell ref="G26:Q26"/>
    <mergeCell ref="W27:X27"/>
    <mergeCell ref="C22:F22"/>
    <mergeCell ref="G22:Q22"/>
    <mergeCell ref="C29:Q29"/>
  </mergeCells>
  <pageMargins left="0.7" right="0.7" top="0.75" bottom="0.75" header="0.3" footer="0.3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7:J37"/>
  <sheetViews>
    <sheetView topLeftCell="C10" zoomScale="80" zoomScaleNormal="80" workbookViewId="0">
      <selection activeCell="L26" sqref="L26"/>
    </sheetView>
  </sheetViews>
  <sheetFormatPr defaultRowHeight="12.75" x14ac:dyDescent="0.2"/>
  <cols>
    <col min="1" max="1" width="37.140625" style="425" customWidth="1"/>
    <col min="2" max="2" width="16" style="425" customWidth="1"/>
    <col min="3" max="4" width="15.5703125" style="425" customWidth="1"/>
    <col min="5" max="5" width="16" style="425" customWidth="1"/>
    <col min="6" max="8" width="9.85546875" style="425" hidden="1" customWidth="1"/>
    <col min="9" max="10" width="15.5703125" style="425" customWidth="1"/>
    <col min="11" max="16384" width="9.140625" style="425"/>
  </cols>
  <sheetData>
    <row r="7" spans="1:10" x14ac:dyDescent="0.2">
      <c r="B7" s="1179" t="s">
        <v>328</v>
      </c>
      <c r="C7" s="1179"/>
      <c r="D7" s="1179"/>
      <c r="E7" s="1179"/>
      <c r="F7" s="1179"/>
      <c r="G7" s="1179"/>
      <c r="H7" s="1179"/>
      <c r="I7" s="1179"/>
      <c r="J7" s="1179"/>
    </row>
    <row r="8" spans="1:10" ht="27" customHeight="1" x14ac:dyDescent="0.2">
      <c r="B8" s="1179" t="s">
        <v>2202</v>
      </c>
      <c r="C8" s="1179"/>
      <c r="D8" s="1179"/>
      <c r="E8" s="1179"/>
      <c r="F8" s="1179"/>
      <c r="G8" s="1179"/>
      <c r="H8" s="1179"/>
      <c r="I8" s="1179"/>
      <c r="J8" s="1179"/>
    </row>
    <row r="9" spans="1:10" x14ac:dyDescent="0.2">
      <c r="B9" s="1179">
        <f>Декларация!G9</f>
        <v>0</v>
      </c>
      <c r="C9" s="1179"/>
      <c r="D9" s="1179"/>
      <c r="E9" s="1179"/>
      <c r="F9" s="1179"/>
      <c r="G9" s="1179"/>
      <c r="H9" s="1179"/>
      <c r="I9" s="1179"/>
      <c r="J9" s="1179"/>
    </row>
    <row r="10" spans="1:10" x14ac:dyDescent="0.2">
      <c r="B10" s="1180">
        <f>Декларация!D5</f>
        <v>0</v>
      </c>
      <c r="C10" s="1180"/>
      <c r="D10" s="1180"/>
      <c r="E10" s="1180"/>
      <c r="F10" s="1180"/>
      <c r="G10" s="1180"/>
      <c r="H10" s="1180"/>
      <c r="I10" s="1180"/>
      <c r="J10" s="1180"/>
    </row>
    <row r="12" spans="1:10" ht="38.25" customHeight="1" x14ac:dyDescent="0.2">
      <c r="A12" s="1178" t="s">
        <v>2216</v>
      </c>
      <c r="B12" s="1178" t="s">
        <v>2213</v>
      </c>
      <c r="C12" s="1198" t="s">
        <v>2214</v>
      </c>
      <c r="D12" s="1178" t="s">
        <v>2215</v>
      </c>
      <c r="E12" s="1295" t="s">
        <v>2219</v>
      </c>
      <c r="F12" s="1187" t="s">
        <v>2218</v>
      </c>
      <c r="G12" s="1187"/>
      <c r="H12" s="1187"/>
      <c r="I12" s="1292" t="s">
        <v>2191</v>
      </c>
      <c r="J12" s="1293" t="s">
        <v>2192</v>
      </c>
    </row>
    <row r="13" spans="1:10" ht="37.9" customHeight="1" x14ac:dyDescent="0.2">
      <c r="A13" s="1178"/>
      <c r="B13" s="1178"/>
      <c r="C13" s="1200"/>
      <c r="D13" s="1178"/>
      <c r="E13" s="1295"/>
      <c r="F13" s="1187"/>
      <c r="G13" s="1187"/>
      <c r="H13" s="1187"/>
      <c r="I13" s="1292"/>
      <c r="J13" s="1294"/>
    </row>
    <row r="14" spans="1:10" x14ac:dyDescent="0.2">
      <c r="A14" s="633">
        <v>1</v>
      </c>
      <c r="B14" s="633">
        <v>2</v>
      </c>
      <c r="C14" s="633">
        <v>3</v>
      </c>
      <c r="D14" s="633">
        <v>4</v>
      </c>
      <c r="E14" s="637">
        <v>5</v>
      </c>
      <c r="F14" s="649"/>
      <c r="G14" s="649"/>
      <c r="H14" s="649"/>
      <c r="I14" s="680">
        <v>5</v>
      </c>
      <c r="J14" s="678">
        <v>6</v>
      </c>
    </row>
    <row r="15" spans="1:10" ht="9.75" customHeight="1" x14ac:dyDescent="0.2">
      <c r="A15" s="641"/>
      <c r="B15" s="642"/>
      <c r="C15" s="642"/>
      <c r="D15" s="642"/>
      <c r="E15" s="652"/>
      <c r="F15" s="650"/>
      <c r="G15" s="650"/>
      <c r="H15" s="650"/>
      <c r="I15" s="679"/>
      <c r="J15" s="655"/>
    </row>
    <row r="16" spans="1:10" ht="20.25" customHeight="1" x14ac:dyDescent="0.2">
      <c r="A16" s="720" t="s">
        <v>426</v>
      </c>
      <c r="B16" s="721">
        <f>SUM(B18:B29)</f>
        <v>0</v>
      </c>
      <c r="C16" s="721">
        <f>SUM(C18:C29)</f>
        <v>0</v>
      </c>
      <c r="D16" s="728">
        <f>SUM(D18:D29)</f>
        <v>0</v>
      </c>
      <c r="E16" s="729">
        <f>SUM(E18:E29)</f>
        <v>0</v>
      </c>
      <c r="F16" s="730"/>
      <c r="G16" s="730"/>
      <c r="H16" s="730"/>
      <c r="I16" s="731">
        <f>SUM(I18:I29)</f>
        <v>0</v>
      </c>
      <c r="J16" s="729">
        <f>SUM(J18:J29)</f>
        <v>0</v>
      </c>
    </row>
    <row r="17" spans="1:10" ht="9.75" customHeight="1" x14ac:dyDescent="0.2">
      <c r="A17" s="641"/>
      <c r="B17" s="642"/>
      <c r="C17" s="642"/>
      <c r="D17" s="642"/>
      <c r="E17" s="652"/>
      <c r="F17" s="650"/>
      <c r="G17" s="650"/>
      <c r="H17" s="650"/>
      <c r="I17" s="679"/>
      <c r="J17" s="655"/>
    </row>
    <row r="18" spans="1:10" ht="25.5" customHeight="1" x14ac:dyDescent="0.2">
      <c r="A18" s="635" t="s">
        <v>464</v>
      </c>
      <c r="B18" s="636"/>
      <c r="C18" s="636"/>
      <c r="D18" s="651"/>
      <c r="E18" s="653">
        <f>B18+C18-D18</f>
        <v>0</v>
      </c>
      <c r="F18" s="648">
        <f>IF(B18&lt;0,D18-B18,D18)</f>
        <v>0</v>
      </c>
      <c r="G18" s="648">
        <f>IF(F18&gt;C18,C18,F18)</f>
        <v>0</v>
      </c>
      <c r="H18" s="648">
        <f>IF(AND(B18&gt;0,(B18+C18)&lt;=D18),B18,0)</f>
        <v>0</v>
      </c>
      <c r="I18" s="654">
        <f>G18+H18</f>
        <v>0</v>
      </c>
      <c r="J18" s="656">
        <f>IF(E18&lt;0,-E18,0)</f>
        <v>0</v>
      </c>
    </row>
    <row r="19" spans="1:10" ht="25.5" customHeight="1" x14ac:dyDescent="0.2">
      <c r="A19" s="635" t="s">
        <v>465</v>
      </c>
      <c r="B19" s="636"/>
      <c r="C19" s="636"/>
      <c r="D19" s="651"/>
      <c r="E19" s="653">
        <f t="shared" ref="E19:E29" si="0">B19+C19-D19</f>
        <v>0</v>
      </c>
      <c r="F19" s="648">
        <f t="shared" ref="F19:F23" si="1">IF(B19&lt;0,D19-B19,D19)</f>
        <v>0</v>
      </c>
      <c r="G19" s="648">
        <f t="shared" ref="G19:G23" si="2">IF(F19&gt;C19,C19,F19)</f>
        <v>0</v>
      </c>
      <c r="H19" s="648">
        <f t="shared" ref="H19:H23" si="3">IF(AND(B19&gt;0,(B19+C19)&lt;=D19),B19,0)</f>
        <v>0</v>
      </c>
      <c r="I19" s="654">
        <f t="shared" ref="I19:I23" si="4">G19+H19</f>
        <v>0</v>
      </c>
      <c r="J19" s="656">
        <f t="shared" ref="J19:J23" si="5">IF(E19&lt;0,-E19,0)</f>
        <v>0</v>
      </c>
    </row>
    <row r="20" spans="1:10" ht="25.5" customHeight="1" x14ac:dyDescent="0.2">
      <c r="A20" s="635" t="s">
        <v>466</v>
      </c>
      <c r="B20" s="636"/>
      <c r="C20" s="636"/>
      <c r="D20" s="651"/>
      <c r="E20" s="653">
        <f t="shared" si="0"/>
        <v>0</v>
      </c>
      <c r="F20" s="648">
        <f t="shared" si="1"/>
        <v>0</v>
      </c>
      <c r="G20" s="648">
        <f t="shared" si="2"/>
        <v>0</v>
      </c>
      <c r="H20" s="648">
        <f t="shared" si="3"/>
        <v>0</v>
      </c>
      <c r="I20" s="654">
        <f t="shared" si="4"/>
        <v>0</v>
      </c>
      <c r="J20" s="656">
        <f t="shared" si="5"/>
        <v>0</v>
      </c>
    </row>
    <row r="21" spans="1:10" ht="25.5" customHeight="1" x14ac:dyDescent="0.2">
      <c r="A21" s="635" t="s">
        <v>467</v>
      </c>
      <c r="B21" s="636"/>
      <c r="C21" s="636"/>
      <c r="D21" s="651"/>
      <c r="E21" s="653">
        <f t="shared" si="0"/>
        <v>0</v>
      </c>
      <c r="F21" s="648">
        <f t="shared" si="1"/>
        <v>0</v>
      </c>
      <c r="G21" s="648">
        <f t="shared" si="2"/>
        <v>0</v>
      </c>
      <c r="H21" s="648">
        <f t="shared" si="3"/>
        <v>0</v>
      </c>
      <c r="I21" s="654">
        <f t="shared" si="4"/>
        <v>0</v>
      </c>
      <c r="J21" s="656">
        <f t="shared" si="5"/>
        <v>0</v>
      </c>
    </row>
    <row r="22" spans="1:10" ht="25.5" customHeight="1" x14ac:dyDescent="0.2">
      <c r="A22" s="635" t="s">
        <v>468</v>
      </c>
      <c r="B22" s="636"/>
      <c r="C22" s="636"/>
      <c r="D22" s="651"/>
      <c r="E22" s="653">
        <f t="shared" si="0"/>
        <v>0</v>
      </c>
      <c r="F22" s="648">
        <f t="shared" si="1"/>
        <v>0</v>
      </c>
      <c r="G22" s="648">
        <f t="shared" si="2"/>
        <v>0</v>
      </c>
      <c r="H22" s="648">
        <f t="shared" si="3"/>
        <v>0</v>
      </c>
      <c r="I22" s="654">
        <f t="shared" si="4"/>
        <v>0</v>
      </c>
      <c r="J22" s="656">
        <f t="shared" si="5"/>
        <v>0</v>
      </c>
    </row>
    <row r="23" spans="1:10" ht="25.5" customHeight="1" x14ac:dyDescent="0.2">
      <c r="A23" s="635" t="s">
        <v>469</v>
      </c>
      <c r="B23" s="636"/>
      <c r="C23" s="636"/>
      <c r="D23" s="651"/>
      <c r="E23" s="653">
        <f t="shared" si="0"/>
        <v>0</v>
      </c>
      <c r="F23" s="648">
        <f t="shared" si="1"/>
        <v>0</v>
      </c>
      <c r="G23" s="648">
        <f t="shared" si="2"/>
        <v>0</v>
      </c>
      <c r="H23" s="648">
        <f t="shared" si="3"/>
        <v>0</v>
      </c>
      <c r="I23" s="654">
        <f t="shared" si="4"/>
        <v>0</v>
      </c>
      <c r="J23" s="656">
        <f t="shared" si="5"/>
        <v>0</v>
      </c>
    </row>
    <row r="24" spans="1:10" ht="25.5" customHeight="1" x14ac:dyDescent="0.2">
      <c r="A24" s="635" t="s">
        <v>470</v>
      </c>
      <c r="B24" s="636"/>
      <c r="C24" s="636"/>
      <c r="D24" s="651"/>
      <c r="E24" s="653">
        <f t="shared" si="0"/>
        <v>0</v>
      </c>
      <c r="F24" s="648">
        <f t="shared" ref="F24:F29" si="6">IF(B24&lt;0,D24-B24,D24)</f>
        <v>0</v>
      </c>
      <c r="G24" s="648">
        <f t="shared" ref="G24:G29" si="7">IF(F24&gt;C24,C24,F24)</f>
        <v>0</v>
      </c>
      <c r="H24" s="648">
        <f t="shared" ref="H24:H29" si="8">IF(AND(B24&gt;0,(B24+C24)&lt;=D24),B24,0)</f>
        <v>0</v>
      </c>
      <c r="I24" s="654">
        <f t="shared" ref="I24:I29" si="9">G24+H24</f>
        <v>0</v>
      </c>
      <c r="J24" s="656">
        <f t="shared" ref="J24:J29" si="10">IF(E24&lt;0,-E24,0)</f>
        <v>0</v>
      </c>
    </row>
    <row r="25" spans="1:10" ht="25.5" customHeight="1" x14ac:dyDescent="0.2">
      <c r="A25" s="635" t="s">
        <v>471</v>
      </c>
      <c r="B25" s="636"/>
      <c r="C25" s="636"/>
      <c r="D25" s="651"/>
      <c r="E25" s="653">
        <f t="shared" si="0"/>
        <v>0</v>
      </c>
      <c r="F25" s="648">
        <f t="shared" si="6"/>
        <v>0</v>
      </c>
      <c r="G25" s="648">
        <f t="shared" si="7"/>
        <v>0</v>
      </c>
      <c r="H25" s="648">
        <f t="shared" si="8"/>
        <v>0</v>
      </c>
      <c r="I25" s="654">
        <f t="shared" si="9"/>
        <v>0</v>
      </c>
      <c r="J25" s="656">
        <f t="shared" si="10"/>
        <v>0</v>
      </c>
    </row>
    <row r="26" spans="1:10" ht="25.5" customHeight="1" x14ac:dyDescent="0.2">
      <c r="A26" s="635"/>
      <c r="B26" s="636"/>
      <c r="C26" s="636"/>
      <c r="D26" s="651"/>
      <c r="E26" s="653">
        <f t="shared" si="0"/>
        <v>0</v>
      </c>
      <c r="F26" s="648">
        <f t="shared" si="6"/>
        <v>0</v>
      </c>
      <c r="G26" s="648">
        <f t="shared" si="7"/>
        <v>0</v>
      </c>
      <c r="H26" s="648">
        <f t="shared" si="8"/>
        <v>0</v>
      </c>
      <c r="I26" s="654">
        <f t="shared" si="9"/>
        <v>0</v>
      </c>
      <c r="J26" s="656">
        <f t="shared" si="10"/>
        <v>0</v>
      </c>
    </row>
    <row r="27" spans="1:10" ht="25.5" customHeight="1" x14ac:dyDescent="0.2">
      <c r="A27" s="635"/>
      <c r="B27" s="636"/>
      <c r="C27" s="636"/>
      <c r="D27" s="651"/>
      <c r="E27" s="653">
        <f t="shared" si="0"/>
        <v>0</v>
      </c>
      <c r="F27" s="648">
        <f t="shared" si="6"/>
        <v>0</v>
      </c>
      <c r="G27" s="648">
        <f t="shared" si="7"/>
        <v>0</v>
      </c>
      <c r="H27" s="648">
        <f t="shared" si="8"/>
        <v>0</v>
      </c>
      <c r="I27" s="654">
        <f t="shared" si="9"/>
        <v>0</v>
      </c>
      <c r="J27" s="656">
        <f t="shared" si="10"/>
        <v>0</v>
      </c>
    </row>
    <row r="28" spans="1:10" ht="25.5" customHeight="1" x14ac:dyDescent="0.2">
      <c r="A28" s="635"/>
      <c r="B28" s="636"/>
      <c r="C28" s="636"/>
      <c r="D28" s="651"/>
      <c r="E28" s="653">
        <f t="shared" si="0"/>
        <v>0</v>
      </c>
      <c r="F28" s="648">
        <f t="shared" si="6"/>
        <v>0</v>
      </c>
      <c r="G28" s="648">
        <f t="shared" si="7"/>
        <v>0</v>
      </c>
      <c r="H28" s="648">
        <f t="shared" si="8"/>
        <v>0</v>
      </c>
      <c r="I28" s="654">
        <f t="shared" si="9"/>
        <v>0</v>
      </c>
      <c r="J28" s="656">
        <f t="shared" si="10"/>
        <v>0</v>
      </c>
    </row>
    <row r="29" spans="1:10" ht="25.5" customHeight="1" x14ac:dyDescent="0.2">
      <c r="A29" s="635"/>
      <c r="B29" s="636"/>
      <c r="C29" s="636"/>
      <c r="D29" s="651"/>
      <c r="E29" s="653">
        <f t="shared" si="0"/>
        <v>0</v>
      </c>
      <c r="F29" s="648">
        <f t="shared" si="6"/>
        <v>0</v>
      </c>
      <c r="G29" s="648">
        <f t="shared" si="7"/>
        <v>0</v>
      </c>
      <c r="H29" s="648">
        <f t="shared" si="8"/>
        <v>0</v>
      </c>
      <c r="I29" s="654">
        <f t="shared" si="9"/>
        <v>0</v>
      </c>
      <c r="J29" s="656">
        <f t="shared" si="10"/>
        <v>0</v>
      </c>
    </row>
    <row r="33" spans="1:10" ht="12.75" customHeight="1" x14ac:dyDescent="0.2">
      <c r="A33" s="420" t="s">
        <v>180</v>
      </c>
      <c r="B33" s="623"/>
      <c r="C33" s="419"/>
      <c r="D33" s="420"/>
      <c r="E33" s="420"/>
      <c r="F33" s="420"/>
      <c r="G33" s="420"/>
      <c r="H33" s="420"/>
      <c r="I33" s="1296"/>
      <c r="J33" s="1296"/>
    </row>
    <row r="34" spans="1:10" x14ac:dyDescent="0.2">
      <c r="A34" s="421"/>
      <c r="B34" s="422" t="s">
        <v>181</v>
      </c>
      <c r="C34" s="423"/>
      <c r="D34" s="424" t="s">
        <v>182</v>
      </c>
      <c r="E34" s="423"/>
      <c r="F34" s="423"/>
      <c r="G34" s="423"/>
      <c r="H34" s="423"/>
      <c r="I34" s="1221" t="s">
        <v>183</v>
      </c>
      <c r="J34" s="1221"/>
    </row>
    <row r="37" spans="1:10" x14ac:dyDescent="0.2">
      <c r="A37" s="1184" t="s">
        <v>427</v>
      </c>
      <c r="B37" s="1184"/>
      <c r="C37" s="643"/>
    </row>
  </sheetData>
  <mergeCells count="15">
    <mergeCell ref="A37:B37"/>
    <mergeCell ref="E12:E13"/>
    <mergeCell ref="F12:H13"/>
    <mergeCell ref="I33:J33"/>
    <mergeCell ref="I34:J34"/>
    <mergeCell ref="B7:J7"/>
    <mergeCell ref="B8:J8"/>
    <mergeCell ref="B9:J9"/>
    <mergeCell ref="B10:J10"/>
    <mergeCell ref="A12:A13"/>
    <mergeCell ref="C12:C13"/>
    <mergeCell ref="D12:D13"/>
    <mergeCell ref="I12:I13"/>
    <mergeCell ref="J12:J13"/>
    <mergeCell ref="B12:B13"/>
  </mergeCell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43"/>
  <sheetViews>
    <sheetView topLeftCell="K5" zoomScale="88" zoomScaleNormal="88" workbookViewId="0">
      <selection activeCell="N22" sqref="N22:Q28"/>
    </sheetView>
  </sheetViews>
  <sheetFormatPr defaultRowHeight="12" x14ac:dyDescent="0.2"/>
  <cols>
    <col min="1" max="2" width="4.140625" style="57" customWidth="1"/>
    <col min="3" max="3" width="4.28515625" style="57" customWidth="1"/>
    <col min="4" max="4" width="3.42578125" style="57" customWidth="1"/>
    <col min="5" max="5" width="8.28515625" style="57" customWidth="1"/>
    <col min="6" max="6" width="5.5703125" style="57" customWidth="1"/>
    <col min="7" max="7" width="2.85546875" style="57" customWidth="1"/>
    <col min="8" max="8" width="2.28515625" style="57" customWidth="1"/>
    <col min="9" max="11" width="5.85546875" style="57" customWidth="1"/>
    <col min="12" max="12" width="8.85546875" style="57" customWidth="1"/>
    <col min="13" max="13" width="16.140625" style="57" customWidth="1"/>
    <col min="14" max="16" width="4.140625" style="188" customWidth="1"/>
    <col min="17" max="17" width="4.5703125" style="188" customWidth="1"/>
    <col min="18" max="19" width="4.28515625" style="57" customWidth="1"/>
    <col min="20" max="20" width="3.7109375" style="189" customWidth="1"/>
    <col min="21" max="21" width="4" style="189" customWidth="1"/>
    <col min="22" max="25" width="3.7109375" style="58" customWidth="1"/>
    <col min="26" max="26" width="16.85546875" style="57" customWidth="1"/>
    <col min="27" max="16384" width="9.140625" style="57"/>
  </cols>
  <sheetData>
    <row r="1" spans="1:26" ht="80.25" customHeight="1" x14ac:dyDescent="0.2">
      <c r="A1" s="1019"/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1019"/>
      <c r="Z1" s="1019"/>
    </row>
    <row r="2" spans="1:26" ht="15.75" customHeight="1" x14ac:dyDescent="0.2">
      <c r="A2" s="994" t="s">
        <v>328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1019"/>
    </row>
    <row r="3" spans="1:26" ht="39.75" customHeight="1" x14ac:dyDescent="0.2">
      <c r="A3" s="1309" t="s">
        <v>2220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  <c r="P3" s="1309"/>
      <c r="Q3" s="1309"/>
      <c r="R3" s="1309"/>
      <c r="S3" s="1309"/>
      <c r="T3" s="1309"/>
      <c r="U3" s="1309"/>
      <c r="V3" s="1309"/>
      <c r="W3" s="1309"/>
      <c r="X3" s="1309"/>
      <c r="Y3" s="1309"/>
      <c r="Z3" s="1019"/>
    </row>
    <row r="4" spans="1:26" ht="12.75" customHeight="1" x14ac:dyDescent="0.2">
      <c r="A4" s="994">
        <f>Декларация!G9</f>
        <v>0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  <c r="W4" s="994"/>
      <c r="X4" s="994"/>
      <c r="Y4" s="994"/>
      <c r="Z4" s="1019"/>
    </row>
    <row r="5" spans="1:26" ht="12.75" customHeight="1" x14ac:dyDescent="0.2">
      <c r="A5" s="1020">
        <f>Декларация!D5</f>
        <v>0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19"/>
    </row>
    <row r="6" spans="1:26" ht="12.75" customHeight="1" x14ac:dyDescent="0.2">
      <c r="A6" s="994">
        <f>Декларация!G7</f>
        <v>0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1019"/>
    </row>
    <row r="7" spans="1:26" ht="12.75" hidden="1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90"/>
      <c r="O7" s="190"/>
      <c r="P7" s="190"/>
      <c r="Q7" s="1026">
        <f>Z11</f>
        <v>0</v>
      </c>
      <c r="R7" s="1026"/>
      <c r="S7" s="1026"/>
      <c r="T7" s="1026"/>
      <c r="U7" s="1026"/>
      <c r="V7" s="1026"/>
      <c r="W7" s="1026"/>
      <c r="X7" s="165"/>
    </row>
    <row r="8" spans="1:26" ht="8.25" customHeight="1" x14ac:dyDescent="0.2">
      <c r="A8" s="1029"/>
      <c r="B8" s="1029"/>
      <c r="C8" s="1029"/>
      <c r="D8" s="1029"/>
      <c r="E8" s="1029"/>
      <c r="F8" s="1029"/>
      <c r="G8" s="1029"/>
      <c r="H8" s="1029"/>
      <c r="I8" s="1029"/>
      <c r="J8" s="1029"/>
      <c r="K8" s="1029"/>
      <c r="L8" s="1029"/>
      <c r="M8" s="1029"/>
      <c r="N8" s="1029"/>
      <c r="O8" s="1029"/>
      <c r="P8" s="1029"/>
      <c r="Q8" s="1029"/>
      <c r="R8" s="1029"/>
      <c r="S8" s="1029"/>
      <c r="T8" s="1029"/>
      <c r="U8" s="1029"/>
      <c r="V8" s="1029"/>
      <c r="W8" s="1029"/>
      <c r="X8" s="1029"/>
      <c r="Y8" s="1029"/>
      <c r="Z8" s="1029"/>
    </row>
    <row r="9" spans="1:26" s="172" customFormat="1" ht="69.75" customHeight="1" x14ac:dyDescent="0.2">
      <c r="A9" s="1064" t="s">
        <v>486</v>
      </c>
      <c r="B9" s="1064"/>
      <c r="C9" s="1064" t="s">
        <v>2221</v>
      </c>
      <c r="D9" s="1064"/>
      <c r="E9" s="1064"/>
      <c r="F9" s="1064"/>
      <c r="G9" s="1064"/>
      <c r="H9" s="1064"/>
      <c r="I9" s="1060" t="s">
        <v>487</v>
      </c>
      <c r="J9" s="1060"/>
      <c r="K9" s="1060"/>
      <c r="L9" s="64" t="s">
        <v>488</v>
      </c>
      <c r="M9" s="368" t="s">
        <v>1826</v>
      </c>
      <c r="N9" s="1310" t="s">
        <v>1824</v>
      </c>
      <c r="O9" s="1237"/>
      <c r="P9" s="1237"/>
      <c r="Q9" s="1237"/>
      <c r="R9" s="1064" t="s">
        <v>489</v>
      </c>
      <c r="S9" s="1064"/>
      <c r="T9" s="1064"/>
      <c r="U9" s="1064"/>
      <c r="V9" s="1092" t="s">
        <v>490</v>
      </c>
      <c r="W9" s="1092"/>
      <c r="X9" s="1092"/>
      <c r="Y9" s="1092"/>
      <c r="Z9" s="64" t="s">
        <v>491</v>
      </c>
    </row>
    <row r="10" spans="1:26" ht="8.25" customHeight="1" x14ac:dyDescent="0.2">
      <c r="A10" s="1009"/>
      <c r="B10" s="1009"/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</row>
    <row r="11" spans="1:26" s="165" customFormat="1" ht="36.6" customHeight="1" x14ac:dyDescent="0.2">
      <c r="A11" s="1013"/>
      <c r="B11" s="1013"/>
      <c r="C11" s="1032" t="s">
        <v>330</v>
      </c>
      <c r="D11" s="1032"/>
      <c r="E11" s="1032"/>
      <c r="F11" s="1032"/>
      <c r="G11" s="1032"/>
      <c r="H11" s="1032"/>
      <c r="I11" s="1032"/>
      <c r="J11" s="1032"/>
      <c r="K11" s="1032"/>
      <c r="L11" s="1032"/>
      <c r="M11" s="1032"/>
      <c r="N11" s="1015">
        <f>SUM(N14:Q28)</f>
        <v>0</v>
      </c>
      <c r="O11" s="1015"/>
      <c r="P11" s="1015"/>
      <c r="Q11" s="1015"/>
      <c r="R11" s="1015">
        <f>SUM(R14:U28)</f>
        <v>0</v>
      </c>
      <c r="S11" s="1015"/>
      <c r="T11" s="1015"/>
      <c r="U11" s="1015"/>
      <c r="V11" s="1015">
        <f>SUM(V14:Y28)</f>
        <v>0</v>
      </c>
      <c r="W11" s="1015"/>
      <c r="X11" s="1015"/>
      <c r="Y11" s="1015"/>
      <c r="Z11" s="194">
        <f>Z13+Z21</f>
        <v>0</v>
      </c>
    </row>
    <row r="12" spans="1:26" ht="8.25" customHeight="1" x14ac:dyDescent="0.2">
      <c r="A12" s="1009"/>
      <c r="B12" s="1009"/>
      <c r="C12" s="1009"/>
      <c r="D12" s="1009"/>
      <c r="E12" s="1009"/>
      <c r="F12" s="1009"/>
      <c r="G12" s="1009"/>
      <c r="H12" s="1009"/>
      <c r="I12" s="1009"/>
      <c r="J12" s="1009"/>
      <c r="K12" s="1009"/>
      <c r="L12" s="1009"/>
      <c r="M12" s="1009"/>
      <c r="N12" s="1009"/>
      <c r="O12" s="1009"/>
      <c r="P12" s="1009"/>
      <c r="Q12" s="1009"/>
      <c r="R12" s="1009"/>
      <c r="S12" s="1009"/>
      <c r="T12" s="1009"/>
      <c r="U12" s="1009"/>
      <c r="V12" s="1009"/>
      <c r="W12" s="1009"/>
      <c r="X12" s="1009"/>
      <c r="Y12" s="1009"/>
      <c r="Z12" s="1030"/>
    </row>
    <row r="13" spans="1:26" ht="28.5" customHeight="1" x14ac:dyDescent="0.2">
      <c r="A13" s="1307" t="s">
        <v>2222</v>
      </c>
      <c r="B13" s="1308"/>
      <c r="C13" s="1308"/>
      <c r="D13" s="1308"/>
      <c r="E13" s="1308"/>
      <c r="F13" s="1308"/>
      <c r="G13" s="1308"/>
      <c r="H13" s="1308"/>
      <c r="I13" s="1308"/>
      <c r="J13" s="1308"/>
      <c r="K13" s="1308"/>
      <c r="L13" s="1308"/>
      <c r="M13" s="1308"/>
      <c r="N13" s="1308"/>
      <c r="O13" s="1308"/>
      <c r="P13" s="1308"/>
      <c r="Q13" s="1308"/>
      <c r="R13" s="1308"/>
      <c r="S13" s="1308"/>
      <c r="T13" s="1308"/>
      <c r="U13" s="1308"/>
      <c r="V13" s="1308"/>
      <c r="W13" s="1308"/>
      <c r="X13" s="1308"/>
      <c r="Y13" s="1308"/>
      <c r="Z13" s="659">
        <f>SUM(Z14:Z20)</f>
        <v>0</v>
      </c>
    </row>
    <row r="14" spans="1:26" x14ac:dyDescent="0.2">
      <c r="A14" s="1009">
        <v>1</v>
      </c>
      <c r="B14" s="1009"/>
      <c r="C14" s="1010"/>
      <c r="D14" s="1010"/>
      <c r="E14" s="1010"/>
      <c r="F14" s="1010"/>
      <c r="G14" s="1010"/>
      <c r="H14" s="1010"/>
      <c r="I14" s="1018"/>
      <c r="J14" s="1018"/>
      <c r="K14" s="1018"/>
      <c r="L14" s="195"/>
      <c r="M14" s="195"/>
      <c r="N14" s="1012">
        <f>L14*M14*ВВЕДЕНИЕ!E7</f>
        <v>0</v>
      </c>
      <c r="O14" s="1012"/>
      <c r="P14" s="1012"/>
      <c r="Q14" s="1012"/>
      <c r="R14" s="1305"/>
      <c r="S14" s="1305"/>
      <c r="T14" s="1305"/>
      <c r="U14" s="1305"/>
      <c r="V14" s="1012"/>
      <c r="W14" s="1012"/>
      <c r="X14" s="1012"/>
      <c r="Y14" s="1012"/>
      <c r="Z14" s="657">
        <f t="shared" ref="Z14:Z28" si="0">N14+R14+V14</f>
        <v>0</v>
      </c>
    </row>
    <row r="15" spans="1:26" x14ac:dyDescent="0.2">
      <c r="A15" s="1009">
        <v>2</v>
      </c>
      <c r="B15" s="1009"/>
      <c r="C15" s="1010"/>
      <c r="D15" s="1010"/>
      <c r="E15" s="1010"/>
      <c r="F15" s="1010"/>
      <c r="G15" s="1010"/>
      <c r="H15" s="1010"/>
      <c r="I15" s="1018"/>
      <c r="J15" s="1018"/>
      <c r="K15" s="1018"/>
      <c r="L15" s="195"/>
      <c r="M15" s="195"/>
      <c r="N15" s="1012">
        <f>L15*M15*ВВЕДЕНИЕ!E8</f>
        <v>0</v>
      </c>
      <c r="O15" s="1012"/>
      <c r="P15" s="1012"/>
      <c r="Q15" s="1012"/>
      <c r="R15" s="1305"/>
      <c r="S15" s="1305"/>
      <c r="T15" s="1305"/>
      <c r="U15" s="1305"/>
      <c r="V15" s="1012"/>
      <c r="W15" s="1012"/>
      <c r="X15" s="1012"/>
      <c r="Y15" s="1012"/>
      <c r="Z15" s="624">
        <f t="shared" si="0"/>
        <v>0</v>
      </c>
    </row>
    <row r="16" spans="1:26" x14ac:dyDescent="0.2">
      <c r="A16" s="1009">
        <v>3</v>
      </c>
      <c r="B16" s="1009"/>
      <c r="C16" s="1010"/>
      <c r="D16" s="1010"/>
      <c r="E16" s="1010"/>
      <c r="F16" s="1010"/>
      <c r="G16" s="1010"/>
      <c r="H16" s="1010"/>
      <c r="I16" s="1018"/>
      <c r="J16" s="1018"/>
      <c r="K16" s="1018"/>
      <c r="L16" s="195"/>
      <c r="M16" s="195"/>
      <c r="N16" s="1012">
        <f>L16*M16*ВВЕДЕНИЕ!E9</f>
        <v>0</v>
      </c>
      <c r="O16" s="1012"/>
      <c r="P16" s="1012"/>
      <c r="Q16" s="1012"/>
      <c r="R16" s="1305"/>
      <c r="S16" s="1305"/>
      <c r="T16" s="1305"/>
      <c r="U16" s="1305"/>
      <c r="V16" s="1012"/>
      <c r="W16" s="1012"/>
      <c r="X16" s="1012"/>
      <c r="Y16" s="1012"/>
      <c r="Z16" s="624">
        <f t="shared" si="0"/>
        <v>0</v>
      </c>
    </row>
    <row r="17" spans="1:26" x14ac:dyDescent="0.2">
      <c r="A17" s="1009">
        <v>4</v>
      </c>
      <c r="B17" s="1009"/>
      <c r="C17" s="1010"/>
      <c r="D17" s="1010"/>
      <c r="E17" s="1010"/>
      <c r="F17" s="1010"/>
      <c r="G17" s="1010"/>
      <c r="H17" s="1010"/>
      <c r="I17" s="1018"/>
      <c r="J17" s="1018"/>
      <c r="K17" s="1018"/>
      <c r="L17" s="195"/>
      <c r="M17" s="195"/>
      <c r="N17" s="1012">
        <f>L17*M17*ВВЕДЕНИЕ!E10</f>
        <v>0</v>
      </c>
      <c r="O17" s="1012"/>
      <c r="P17" s="1012"/>
      <c r="Q17" s="1012"/>
      <c r="R17" s="1305"/>
      <c r="S17" s="1305"/>
      <c r="T17" s="1305"/>
      <c r="U17" s="1305"/>
      <c r="V17" s="1012"/>
      <c r="W17" s="1012"/>
      <c r="X17" s="1012"/>
      <c r="Y17" s="1012"/>
      <c r="Z17" s="624">
        <f t="shared" si="0"/>
        <v>0</v>
      </c>
    </row>
    <row r="18" spans="1:26" x14ac:dyDescent="0.2">
      <c r="A18" s="1009">
        <v>5</v>
      </c>
      <c r="B18" s="1009"/>
      <c r="C18" s="1010"/>
      <c r="D18" s="1010"/>
      <c r="E18" s="1010"/>
      <c r="F18" s="1010"/>
      <c r="G18" s="1010"/>
      <c r="H18" s="1010"/>
      <c r="I18" s="1018"/>
      <c r="J18" s="1018"/>
      <c r="K18" s="1018"/>
      <c r="L18" s="195"/>
      <c r="M18" s="195"/>
      <c r="N18" s="1012">
        <f>L18*M18*ВВЕДЕНИЕ!E11</f>
        <v>0</v>
      </c>
      <c r="O18" s="1012"/>
      <c r="P18" s="1012"/>
      <c r="Q18" s="1012"/>
      <c r="R18" s="1305"/>
      <c r="S18" s="1305"/>
      <c r="T18" s="1305"/>
      <c r="U18" s="1305"/>
      <c r="V18" s="1012"/>
      <c r="W18" s="1012"/>
      <c r="X18" s="1012"/>
      <c r="Y18" s="1012"/>
      <c r="Z18" s="624">
        <f t="shared" si="0"/>
        <v>0</v>
      </c>
    </row>
    <row r="19" spans="1:26" x14ac:dyDescent="0.2">
      <c r="A19" s="1009">
        <v>6</v>
      </c>
      <c r="B19" s="1009"/>
      <c r="C19" s="1010"/>
      <c r="D19" s="1010"/>
      <c r="E19" s="1010"/>
      <c r="F19" s="1010"/>
      <c r="G19" s="1010"/>
      <c r="H19" s="1010"/>
      <c r="I19" s="1018"/>
      <c r="J19" s="1018"/>
      <c r="K19" s="1018"/>
      <c r="L19" s="195"/>
      <c r="M19" s="195"/>
      <c r="N19" s="1012">
        <f>L19*M19*ВВЕДЕНИЕ!E12</f>
        <v>0</v>
      </c>
      <c r="O19" s="1012"/>
      <c r="P19" s="1012"/>
      <c r="Q19" s="1012"/>
      <c r="R19" s="1305"/>
      <c r="S19" s="1305"/>
      <c r="T19" s="1305"/>
      <c r="U19" s="1305"/>
      <c r="V19" s="1012"/>
      <c r="W19" s="1012"/>
      <c r="X19" s="1012"/>
      <c r="Y19" s="1012"/>
      <c r="Z19" s="624">
        <f t="shared" si="0"/>
        <v>0</v>
      </c>
    </row>
    <row r="20" spans="1:26" x14ac:dyDescent="0.2">
      <c r="A20" s="1009">
        <v>7</v>
      </c>
      <c r="B20" s="1009"/>
      <c r="C20" s="1010"/>
      <c r="D20" s="1010"/>
      <c r="E20" s="1010"/>
      <c r="F20" s="1010"/>
      <c r="G20" s="1010"/>
      <c r="H20" s="1010"/>
      <c r="I20" s="1018"/>
      <c r="J20" s="1018"/>
      <c r="K20" s="1018"/>
      <c r="L20" s="195"/>
      <c r="M20" s="195"/>
      <c r="N20" s="1012">
        <f>L20*M20*ВВЕДЕНИЕ!E13</f>
        <v>0</v>
      </c>
      <c r="O20" s="1012"/>
      <c r="P20" s="1012"/>
      <c r="Q20" s="1012"/>
      <c r="R20" s="1305"/>
      <c r="S20" s="1305"/>
      <c r="T20" s="1305"/>
      <c r="U20" s="1305"/>
      <c r="V20" s="1012"/>
      <c r="W20" s="1012"/>
      <c r="X20" s="1012"/>
      <c r="Y20" s="1012"/>
      <c r="Z20" s="658">
        <f t="shared" si="0"/>
        <v>0</v>
      </c>
    </row>
    <row r="21" spans="1:26" ht="28.5" customHeight="1" x14ac:dyDescent="0.2">
      <c r="A21" s="1307" t="s">
        <v>2223</v>
      </c>
      <c r="B21" s="1308"/>
      <c r="C21" s="1308"/>
      <c r="D21" s="1308"/>
      <c r="E21" s="1308"/>
      <c r="F21" s="1308"/>
      <c r="G21" s="1308"/>
      <c r="H21" s="1308"/>
      <c r="I21" s="1308"/>
      <c r="J21" s="1308"/>
      <c r="K21" s="1308"/>
      <c r="L21" s="1308"/>
      <c r="M21" s="1308"/>
      <c r="N21" s="1308"/>
      <c r="O21" s="1308"/>
      <c r="P21" s="1308"/>
      <c r="Q21" s="1308"/>
      <c r="R21" s="1308"/>
      <c r="S21" s="1308"/>
      <c r="T21" s="1308"/>
      <c r="U21" s="1308"/>
      <c r="V21" s="1308"/>
      <c r="W21" s="1308"/>
      <c r="X21" s="1308"/>
      <c r="Y21" s="1308"/>
      <c r="Z21" s="659">
        <f>SUM(Z22:Z28)</f>
        <v>0</v>
      </c>
    </row>
    <row r="22" spans="1:26" x14ac:dyDescent="0.2">
      <c r="A22" s="1009">
        <v>9</v>
      </c>
      <c r="B22" s="1009"/>
      <c r="C22" s="1010"/>
      <c r="D22" s="1010"/>
      <c r="E22" s="1010"/>
      <c r="F22" s="1010"/>
      <c r="G22" s="1010"/>
      <c r="H22" s="1010"/>
      <c r="I22" s="1018"/>
      <c r="J22" s="1018"/>
      <c r="K22" s="1018"/>
      <c r="L22" s="195"/>
      <c r="M22" s="195"/>
      <c r="N22" s="1012">
        <f>L22*M22*ВВЕДЕНИЕ!E15</f>
        <v>0</v>
      </c>
      <c r="O22" s="1012"/>
      <c r="P22" s="1012"/>
      <c r="Q22" s="1012"/>
      <c r="R22" s="1305"/>
      <c r="S22" s="1305"/>
      <c r="T22" s="1305"/>
      <c r="U22" s="1305"/>
      <c r="V22" s="1012"/>
      <c r="W22" s="1012"/>
      <c r="X22" s="1012"/>
      <c r="Y22" s="1012"/>
      <c r="Z22" s="657">
        <f t="shared" si="0"/>
        <v>0</v>
      </c>
    </row>
    <row r="23" spans="1:26" x14ac:dyDescent="0.2">
      <c r="A23" s="1009">
        <v>10</v>
      </c>
      <c r="B23" s="1009"/>
      <c r="C23" s="1010"/>
      <c r="D23" s="1010"/>
      <c r="E23" s="1010"/>
      <c r="F23" s="1010"/>
      <c r="G23" s="1010"/>
      <c r="H23" s="1010"/>
      <c r="I23" s="1018"/>
      <c r="J23" s="1018"/>
      <c r="K23" s="1018"/>
      <c r="L23" s="195"/>
      <c r="M23" s="195"/>
      <c r="N23" s="1012">
        <f>L23*M23*ВВЕДЕНИЕ!E16</f>
        <v>0</v>
      </c>
      <c r="O23" s="1012"/>
      <c r="P23" s="1012"/>
      <c r="Q23" s="1012"/>
      <c r="R23" s="1305"/>
      <c r="S23" s="1305"/>
      <c r="T23" s="1305"/>
      <c r="U23" s="1305"/>
      <c r="V23" s="1012"/>
      <c r="W23" s="1012"/>
      <c r="X23" s="1012"/>
      <c r="Y23" s="1012"/>
      <c r="Z23" s="624">
        <f t="shared" si="0"/>
        <v>0</v>
      </c>
    </row>
    <row r="24" spans="1:26" x14ac:dyDescent="0.2">
      <c r="A24" s="1009">
        <v>11</v>
      </c>
      <c r="B24" s="1009"/>
      <c r="C24" s="1010"/>
      <c r="D24" s="1010"/>
      <c r="E24" s="1010"/>
      <c r="F24" s="1010"/>
      <c r="G24" s="1010"/>
      <c r="H24" s="1010"/>
      <c r="I24" s="1018"/>
      <c r="J24" s="1018"/>
      <c r="K24" s="1018"/>
      <c r="L24" s="195"/>
      <c r="M24" s="195"/>
      <c r="N24" s="1012">
        <f>L24*M24*ВВЕДЕНИЕ!E17</f>
        <v>0</v>
      </c>
      <c r="O24" s="1012"/>
      <c r="P24" s="1012"/>
      <c r="Q24" s="1012"/>
      <c r="R24" s="1305"/>
      <c r="S24" s="1305"/>
      <c r="T24" s="1305"/>
      <c r="U24" s="1305"/>
      <c r="V24" s="1012"/>
      <c r="W24" s="1012"/>
      <c r="X24" s="1012"/>
      <c r="Y24" s="1012"/>
      <c r="Z24" s="624">
        <f t="shared" si="0"/>
        <v>0</v>
      </c>
    </row>
    <row r="25" spans="1:26" x14ac:dyDescent="0.2">
      <c r="A25" s="1009">
        <v>12</v>
      </c>
      <c r="B25" s="1009"/>
      <c r="C25" s="1010"/>
      <c r="D25" s="1010"/>
      <c r="E25" s="1010"/>
      <c r="F25" s="1010"/>
      <c r="G25" s="1010"/>
      <c r="H25" s="1010"/>
      <c r="I25" s="1018"/>
      <c r="J25" s="1018"/>
      <c r="K25" s="1018"/>
      <c r="L25" s="195"/>
      <c r="M25" s="195"/>
      <c r="N25" s="1012">
        <f>L25*M25*ВВЕДЕНИЕ!E18</f>
        <v>0</v>
      </c>
      <c r="O25" s="1012"/>
      <c r="P25" s="1012"/>
      <c r="Q25" s="1012"/>
      <c r="R25" s="1305"/>
      <c r="S25" s="1305"/>
      <c r="T25" s="1305"/>
      <c r="U25" s="1305"/>
      <c r="V25" s="1012"/>
      <c r="W25" s="1012"/>
      <c r="X25" s="1012"/>
      <c r="Y25" s="1012"/>
      <c r="Z25" s="624">
        <f t="shared" si="0"/>
        <v>0</v>
      </c>
    </row>
    <row r="26" spans="1:26" x14ac:dyDescent="0.2">
      <c r="A26" s="1009">
        <v>13</v>
      </c>
      <c r="B26" s="1009"/>
      <c r="C26" s="1010"/>
      <c r="D26" s="1010"/>
      <c r="E26" s="1010"/>
      <c r="F26" s="1010"/>
      <c r="G26" s="1010"/>
      <c r="H26" s="1010"/>
      <c r="I26" s="1018"/>
      <c r="J26" s="1018"/>
      <c r="K26" s="1018"/>
      <c r="L26" s="195"/>
      <c r="M26" s="195"/>
      <c r="N26" s="1012">
        <f>L26*M26*ВВЕДЕНИЕ!E19</f>
        <v>0</v>
      </c>
      <c r="O26" s="1012"/>
      <c r="P26" s="1012"/>
      <c r="Q26" s="1012"/>
      <c r="R26" s="1305"/>
      <c r="S26" s="1305"/>
      <c r="T26" s="1305"/>
      <c r="U26" s="1305"/>
      <c r="V26" s="1012"/>
      <c r="W26" s="1012"/>
      <c r="X26" s="1012"/>
      <c r="Y26" s="1012"/>
      <c r="Z26" s="624">
        <f t="shared" si="0"/>
        <v>0</v>
      </c>
    </row>
    <row r="27" spans="1:26" x14ac:dyDescent="0.2">
      <c r="A27" s="1009">
        <v>14</v>
      </c>
      <c r="B27" s="1009"/>
      <c r="C27" s="1010"/>
      <c r="D27" s="1010"/>
      <c r="E27" s="1010"/>
      <c r="F27" s="1010"/>
      <c r="G27" s="1010"/>
      <c r="H27" s="1010"/>
      <c r="I27" s="1018"/>
      <c r="J27" s="1018"/>
      <c r="K27" s="1018"/>
      <c r="L27" s="195"/>
      <c r="M27" s="195"/>
      <c r="N27" s="1012">
        <f>L27*M27*ВВЕДЕНИЕ!E20</f>
        <v>0</v>
      </c>
      <c r="O27" s="1012"/>
      <c r="P27" s="1012"/>
      <c r="Q27" s="1012"/>
      <c r="R27" s="1305"/>
      <c r="S27" s="1305"/>
      <c r="T27" s="1305"/>
      <c r="U27" s="1305"/>
      <c r="V27" s="1012"/>
      <c r="W27" s="1012"/>
      <c r="X27" s="1012"/>
      <c r="Y27" s="1012"/>
      <c r="Z27" s="624">
        <f t="shared" si="0"/>
        <v>0</v>
      </c>
    </row>
    <row r="28" spans="1:26" x14ac:dyDescent="0.2">
      <c r="A28" s="1009">
        <v>15</v>
      </c>
      <c r="B28" s="1009"/>
      <c r="C28" s="1010"/>
      <c r="D28" s="1010"/>
      <c r="E28" s="1010"/>
      <c r="F28" s="1010"/>
      <c r="G28" s="1010"/>
      <c r="H28" s="1010"/>
      <c r="I28" s="1018"/>
      <c r="J28" s="1018"/>
      <c r="K28" s="1018"/>
      <c r="L28" s="195"/>
      <c r="M28" s="195"/>
      <c r="N28" s="1012">
        <f>L28*M28*ВВЕДЕНИЕ!E21</f>
        <v>0</v>
      </c>
      <c r="O28" s="1012"/>
      <c r="P28" s="1012"/>
      <c r="Q28" s="1012"/>
      <c r="R28" s="1305"/>
      <c r="S28" s="1305"/>
      <c r="T28" s="1305"/>
      <c r="U28" s="1305"/>
      <c r="V28" s="1012"/>
      <c r="W28" s="1012"/>
      <c r="X28" s="1012"/>
      <c r="Y28" s="1012"/>
      <c r="Z28" s="624">
        <f t="shared" si="0"/>
        <v>0</v>
      </c>
    </row>
    <row r="30" spans="1:26" x14ac:dyDescent="0.2">
      <c r="A30" s="1175" t="s">
        <v>180</v>
      </c>
      <c r="B30" s="1175"/>
      <c r="C30" s="1175"/>
      <c r="D30" s="1176"/>
      <c r="E30" s="1176"/>
      <c r="F30" s="1176"/>
      <c r="G30" s="419"/>
      <c r="H30" s="420"/>
      <c r="I30" s="420"/>
      <c r="J30" s="420"/>
      <c r="K30" s="420"/>
      <c r="L30" s="420"/>
      <c r="M30" s="1176"/>
      <c r="N30" s="1176"/>
      <c r="O30" s="1176"/>
      <c r="P30" s="1176"/>
      <c r="Q30" s="1176"/>
      <c r="R30" s="1176"/>
    </row>
    <row r="31" spans="1:26" x14ac:dyDescent="0.2">
      <c r="A31" s="421"/>
      <c r="B31" s="421"/>
      <c r="C31" s="421"/>
      <c r="D31" s="1149" t="s">
        <v>181</v>
      </c>
      <c r="E31" s="1149"/>
      <c r="F31" s="1149"/>
      <c r="G31" s="423"/>
      <c r="H31" s="1177" t="s">
        <v>182</v>
      </c>
      <c r="I31" s="1177"/>
      <c r="J31" s="1177"/>
      <c r="K31" s="1177"/>
      <c r="L31" s="421"/>
      <c r="M31" s="1149" t="s">
        <v>183</v>
      </c>
      <c r="N31" s="1149"/>
      <c r="O31" s="1149"/>
      <c r="P31" s="1149"/>
      <c r="Q31" s="1149"/>
      <c r="R31" s="1149"/>
    </row>
    <row r="32" spans="1:26" x14ac:dyDescent="0.2">
      <c r="A32" s="421"/>
      <c r="B32" s="421"/>
      <c r="C32" s="421"/>
      <c r="D32" s="423"/>
      <c r="E32" s="423"/>
      <c r="F32" s="423"/>
      <c r="G32" s="423"/>
      <c r="H32" s="423"/>
      <c r="I32" s="423"/>
      <c r="J32" s="423"/>
      <c r="K32" s="423"/>
      <c r="L32" s="421"/>
      <c r="M32" s="423"/>
      <c r="N32" s="423"/>
      <c r="O32" s="423"/>
      <c r="P32" s="423"/>
      <c r="Q32" s="423"/>
      <c r="R32" s="423"/>
    </row>
    <row r="33" spans="1:25" x14ac:dyDescent="0.2">
      <c r="T33" s="57"/>
      <c r="U33" s="57"/>
      <c r="V33" s="57"/>
      <c r="W33" s="57"/>
      <c r="X33" s="57"/>
      <c r="Y33" s="57"/>
    </row>
    <row r="34" spans="1:25" x14ac:dyDescent="0.2">
      <c r="M34" s="58"/>
      <c r="N34" s="58"/>
      <c r="O34" s="58"/>
      <c r="P34" s="58"/>
      <c r="Q34" s="57"/>
      <c r="T34" s="57"/>
      <c r="U34" s="57"/>
      <c r="V34" s="57"/>
      <c r="W34" s="57"/>
      <c r="X34" s="57"/>
      <c r="Y34" s="57"/>
    </row>
    <row r="35" spans="1:25" x14ac:dyDescent="0.2">
      <c r="A35" s="1306"/>
      <c r="B35" s="1306"/>
      <c r="C35" s="1306"/>
      <c r="D35" s="1306"/>
      <c r="E35" s="1306"/>
      <c r="F35" s="1306"/>
      <c r="M35" s="58"/>
      <c r="N35" s="58"/>
      <c r="O35" s="58"/>
      <c r="P35" s="58"/>
      <c r="Q35" s="57"/>
      <c r="T35" s="57"/>
      <c r="U35" s="57"/>
      <c r="V35" s="57"/>
      <c r="W35" s="57"/>
      <c r="X35" s="57"/>
      <c r="Y35" s="57"/>
    </row>
    <row r="36" spans="1:25" ht="12.75" customHeight="1" x14ac:dyDescent="0.2">
      <c r="A36" s="1302" t="s">
        <v>427</v>
      </c>
      <c r="B36" s="1302"/>
      <c r="C36" s="1302"/>
      <c r="D36" s="1302"/>
      <c r="E36" s="1302"/>
      <c r="F36" s="1302"/>
      <c r="M36" s="58"/>
      <c r="N36" s="58"/>
      <c r="O36" s="58"/>
      <c r="P36" s="58"/>
      <c r="Q36" s="57"/>
      <c r="T36" s="57"/>
      <c r="U36" s="57"/>
      <c r="V36" s="57"/>
      <c r="W36" s="57"/>
      <c r="X36" s="57"/>
      <c r="Y36" s="57"/>
    </row>
    <row r="39" spans="1:25" ht="28.9" customHeight="1" x14ac:dyDescent="0.2">
      <c r="A39" s="1303" t="s">
        <v>1810</v>
      </c>
      <c r="B39" s="1304"/>
      <c r="C39" s="1304"/>
      <c r="D39" s="1304"/>
      <c r="E39" s="1300" t="s">
        <v>2052</v>
      </c>
      <c r="F39" s="1300"/>
      <c r="G39" s="1300"/>
      <c r="H39" s="1300"/>
      <c r="I39" s="1300"/>
      <c r="J39" s="1300"/>
      <c r="K39" s="1300"/>
      <c r="L39" s="1300"/>
      <c r="M39" s="1300"/>
      <c r="N39" s="1300"/>
      <c r="O39" s="1300"/>
      <c r="P39" s="1300"/>
      <c r="Q39" s="1300"/>
    </row>
    <row r="40" spans="1:25" ht="29.25" customHeight="1" x14ac:dyDescent="0.2">
      <c r="E40" s="1300" t="s">
        <v>1822</v>
      </c>
      <c r="F40" s="1300"/>
      <c r="G40" s="1300"/>
      <c r="H40" s="1300"/>
      <c r="I40" s="1300"/>
      <c r="J40" s="1300"/>
      <c r="K40" s="1300"/>
      <c r="L40" s="1300"/>
      <c r="M40" s="1300"/>
      <c r="N40" s="1300"/>
      <c r="O40" s="1300"/>
      <c r="P40" s="1300"/>
      <c r="Q40" s="1300"/>
    </row>
    <row r="41" spans="1:25" ht="15.75" customHeight="1" x14ac:dyDescent="0.2">
      <c r="E41" s="1297" t="s">
        <v>1984</v>
      </c>
      <c r="F41" s="1298"/>
      <c r="G41" s="1298"/>
      <c r="H41" s="1298"/>
      <c r="I41" s="1298"/>
      <c r="J41" s="1298"/>
      <c r="K41" s="1298"/>
      <c r="L41" s="1298"/>
      <c r="M41" s="1298"/>
      <c r="N41" s="1298"/>
      <c r="O41" s="1298"/>
      <c r="P41" s="1298"/>
      <c r="Q41" s="1299"/>
    </row>
    <row r="42" spans="1:25" ht="40.5" customHeight="1" x14ac:dyDescent="0.2">
      <c r="E42" s="1301" t="s">
        <v>1825</v>
      </c>
      <c r="F42" s="1082"/>
      <c r="G42" s="1082"/>
      <c r="H42" s="1082"/>
      <c r="I42" s="1082"/>
      <c r="J42" s="1082"/>
      <c r="K42" s="1082"/>
      <c r="L42" s="1082"/>
      <c r="M42" s="1082"/>
      <c r="N42" s="1082"/>
      <c r="O42" s="1082"/>
      <c r="P42" s="1082"/>
      <c r="Q42" s="1083"/>
    </row>
    <row r="43" spans="1:25" ht="40.5" customHeight="1" x14ac:dyDescent="0.2">
      <c r="E43" s="1300" t="s">
        <v>1823</v>
      </c>
      <c r="F43" s="1300"/>
      <c r="G43" s="1300"/>
      <c r="H43" s="1300"/>
      <c r="I43" s="1300"/>
      <c r="J43" s="1300"/>
      <c r="K43" s="1300"/>
      <c r="L43" s="1300"/>
      <c r="M43" s="1300"/>
      <c r="N43" s="1300"/>
      <c r="O43" s="1300"/>
      <c r="P43" s="1300"/>
      <c r="Q43" s="1300"/>
    </row>
  </sheetData>
  <sheetProtection selectLockedCells="1" selectUnlockedCells="1"/>
  <mergeCells count="122">
    <mergeCell ref="A17:B17"/>
    <mergeCell ref="C17:H17"/>
    <mergeCell ref="I17:K17"/>
    <mergeCell ref="N17:Q17"/>
    <mergeCell ref="R17:U17"/>
    <mergeCell ref="V17:Y17"/>
    <mergeCell ref="A18:B18"/>
    <mergeCell ref="C18:H18"/>
    <mergeCell ref="I18:K18"/>
    <mergeCell ref="N18:Q18"/>
    <mergeCell ref="R18:U18"/>
    <mergeCell ref="V18:Y18"/>
    <mergeCell ref="A9:B9"/>
    <mergeCell ref="C9:H9"/>
    <mergeCell ref="I9:K9"/>
    <mergeCell ref="N9:Q9"/>
    <mergeCell ref="R9:U9"/>
    <mergeCell ref="V9:Y9"/>
    <mergeCell ref="A10:Z10"/>
    <mergeCell ref="A11:B11"/>
    <mergeCell ref="C11:M11"/>
    <mergeCell ref="N11:Q11"/>
    <mergeCell ref="R11:U11"/>
    <mergeCell ref="V11:Y11"/>
    <mergeCell ref="A1:Z1"/>
    <mergeCell ref="A2:Y2"/>
    <mergeCell ref="Z2:Z6"/>
    <mergeCell ref="A3:Y3"/>
    <mergeCell ref="A4:Y4"/>
    <mergeCell ref="A5:Y5"/>
    <mergeCell ref="A6:Y6"/>
    <mergeCell ref="Q7:W7"/>
    <mergeCell ref="A8:Z8"/>
    <mergeCell ref="A12:Z12"/>
    <mergeCell ref="A14:B14"/>
    <mergeCell ref="C14:H14"/>
    <mergeCell ref="I14:K14"/>
    <mergeCell ref="N14:Q14"/>
    <mergeCell ref="R14:U14"/>
    <mergeCell ref="V14:Y14"/>
    <mergeCell ref="A13:Y13"/>
    <mergeCell ref="A16:B16"/>
    <mergeCell ref="C16:H16"/>
    <mergeCell ref="I16:K16"/>
    <mergeCell ref="N16:Q16"/>
    <mergeCell ref="R16:U16"/>
    <mergeCell ref="V16:Y16"/>
    <mergeCell ref="A15:B15"/>
    <mergeCell ref="C15:H15"/>
    <mergeCell ref="I15:K15"/>
    <mergeCell ref="N15:Q15"/>
    <mergeCell ref="R15:U15"/>
    <mergeCell ref="V15:Y15"/>
    <mergeCell ref="R19:U19"/>
    <mergeCell ref="V19:Y19"/>
    <mergeCell ref="A20:B20"/>
    <mergeCell ref="C20:H20"/>
    <mergeCell ref="I20:K20"/>
    <mergeCell ref="N20:Q20"/>
    <mergeCell ref="R20:U20"/>
    <mergeCell ref="V20:Y20"/>
    <mergeCell ref="A22:B22"/>
    <mergeCell ref="C22:H22"/>
    <mergeCell ref="I22:K22"/>
    <mergeCell ref="N22:Q22"/>
    <mergeCell ref="R22:U22"/>
    <mergeCell ref="V22:Y22"/>
    <mergeCell ref="A21:Y21"/>
    <mergeCell ref="A19:B19"/>
    <mergeCell ref="C19:H19"/>
    <mergeCell ref="I19:K19"/>
    <mergeCell ref="N19:Q19"/>
    <mergeCell ref="A23:B23"/>
    <mergeCell ref="C23:H23"/>
    <mergeCell ref="I23:K23"/>
    <mergeCell ref="N23:Q23"/>
    <mergeCell ref="R23:U23"/>
    <mergeCell ref="V23:Y23"/>
    <mergeCell ref="A24:B24"/>
    <mergeCell ref="C24:H24"/>
    <mergeCell ref="I24:K24"/>
    <mergeCell ref="N24:Q24"/>
    <mergeCell ref="R24:U24"/>
    <mergeCell ref="V24:Y24"/>
    <mergeCell ref="A25:B25"/>
    <mergeCell ref="C25:H25"/>
    <mergeCell ref="I25:K25"/>
    <mergeCell ref="N25:Q25"/>
    <mergeCell ref="R25:U25"/>
    <mergeCell ref="V25:Y25"/>
    <mergeCell ref="R28:U28"/>
    <mergeCell ref="V28:Y28"/>
    <mergeCell ref="A35:F35"/>
    <mergeCell ref="A30:C30"/>
    <mergeCell ref="D30:F30"/>
    <mergeCell ref="M30:R30"/>
    <mergeCell ref="A26:B26"/>
    <mergeCell ref="C26:H26"/>
    <mergeCell ref="I26:K26"/>
    <mergeCell ref="N26:Q26"/>
    <mergeCell ref="R26:U26"/>
    <mergeCell ref="V26:Y26"/>
    <mergeCell ref="A27:B27"/>
    <mergeCell ref="C27:H27"/>
    <mergeCell ref="I27:K27"/>
    <mergeCell ref="N27:Q27"/>
    <mergeCell ref="R27:U27"/>
    <mergeCell ref="V27:Y27"/>
    <mergeCell ref="E41:Q41"/>
    <mergeCell ref="E43:Q43"/>
    <mergeCell ref="E40:Q40"/>
    <mergeCell ref="E39:Q39"/>
    <mergeCell ref="E42:Q42"/>
    <mergeCell ref="A28:B28"/>
    <mergeCell ref="C28:H28"/>
    <mergeCell ref="I28:K28"/>
    <mergeCell ref="N28:Q28"/>
    <mergeCell ref="A36:F36"/>
    <mergeCell ref="A39:D39"/>
    <mergeCell ref="D31:F31"/>
    <mergeCell ref="H31:K31"/>
    <mergeCell ref="M31:R31"/>
  </mergeCells>
  <pageMargins left="0.31496062992125984" right="0.31496062992125984" top="0.3543307086614173" bottom="0.3543307086614173" header="0.31496062992125984" footer="0.31496062992125984"/>
  <pageSetup paperSize="9" firstPageNumber="0" orientation="landscape" horizontalDpi="300" verticalDpi="300" r:id="rId1"/>
  <headerFooter alignWithMargins="0"/>
  <rowBreaks count="1" manualBreakCount="1">
    <brk id="38" max="16383" man="1"/>
  </rowBreak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38"/>
  <sheetViews>
    <sheetView topLeftCell="A4" workbookViewId="0">
      <selection activeCell="Q19" sqref="Q19:T19"/>
    </sheetView>
  </sheetViews>
  <sheetFormatPr defaultRowHeight="12" x14ac:dyDescent="0.2"/>
  <cols>
    <col min="1" max="1" width="3.28515625" style="57" customWidth="1"/>
    <col min="2" max="2" width="3.5703125" style="57" customWidth="1"/>
    <col min="3" max="3" width="5.42578125" style="57" customWidth="1"/>
    <col min="4" max="4" width="3.28515625" style="57" customWidth="1"/>
    <col min="5" max="5" width="8" style="57" customWidth="1"/>
    <col min="6" max="6" width="3.28515625" style="57" customWidth="1"/>
    <col min="7" max="7" width="3.5703125" style="57" customWidth="1"/>
    <col min="8" max="11" width="4.140625" style="57" customWidth="1"/>
    <col min="12" max="12" width="4.7109375" style="57" customWidth="1"/>
    <col min="13" max="16" width="6.140625" style="57" customWidth="1"/>
    <col min="17" max="20" width="3.7109375" style="58" customWidth="1"/>
    <col min="21" max="21" width="13.140625" style="57" customWidth="1"/>
    <col min="22" max="16384" width="9.140625" style="57"/>
  </cols>
  <sheetData>
    <row r="1" spans="1:21" ht="18" customHeight="1" x14ac:dyDescent="0.2"/>
    <row r="2" spans="1:21" ht="18" customHeight="1" x14ac:dyDescent="0.2"/>
    <row r="3" spans="1:21" ht="18" customHeight="1" x14ac:dyDescent="0.2"/>
    <row r="4" spans="1:21" ht="18" customHeight="1" x14ac:dyDescent="0.2"/>
    <row r="5" spans="1:21" ht="18" customHeight="1" x14ac:dyDescent="0.2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</row>
    <row r="6" spans="1:21" ht="15.75" customHeight="1" x14ac:dyDescent="0.2">
      <c r="A6" s="994" t="s">
        <v>328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</row>
    <row r="7" spans="1:21" ht="39.75" customHeight="1" x14ac:dyDescent="0.2">
      <c r="A7" s="994" t="s">
        <v>2226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</row>
    <row r="8" spans="1:21" ht="12.75" customHeight="1" x14ac:dyDescent="0.2">
      <c r="A8" s="994">
        <f>Декларация!G9</f>
        <v>0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</row>
    <row r="9" spans="1:21" ht="12.75" customHeight="1" x14ac:dyDescent="0.2">
      <c r="A9" s="1020">
        <f>Декларация!D5</f>
        <v>0</v>
      </c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</row>
    <row r="10" spans="1:21" ht="12.75" customHeight="1" x14ac:dyDescent="0.2">
      <c r="A10" s="994">
        <f>Декларация!G7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  <c r="T10" s="994"/>
    </row>
    <row r="11" spans="1:21" ht="12.75" hidden="1" customHeight="1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026"/>
      <c r="R11" s="1026"/>
      <c r="S11" s="1026"/>
    </row>
    <row r="12" spans="1:21" ht="8.25" customHeight="1" x14ac:dyDescent="0.2">
      <c r="A12" s="1017"/>
      <c r="B12" s="1017"/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</row>
    <row r="13" spans="1:21" s="172" customFormat="1" ht="61.9" customHeight="1" x14ac:dyDescent="0.2">
      <c r="A13" s="1064" t="s">
        <v>233</v>
      </c>
      <c r="B13" s="1064"/>
      <c r="C13" s="1064" t="s">
        <v>395</v>
      </c>
      <c r="D13" s="1064"/>
      <c r="E13" s="1064"/>
      <c r="F13" s="1064"/>
      <c r="G13" s="1064"/>
      <c r="H13" s="1064"/>
      <c r="I13" s="1064" t="s">
        <v>396</v>
      </c>
      <c r="J13" s="1064"/>
      <c r="K13" s="1064"/>
      <c r="L13" s="1064"/>
      <c r="M13" s="1064" t="s">
        <v>2227</v>
      </c>
      <c r="N13" s="1064"/>
      <c r="O13" s="1064"/>
      <c r="P13" s="1064"/>
      <c r="Q13" s="1092" t="s">
        <v>2205</v>
      </c>
      <c r="R13" s="1092"/>
      <c r="S13" s="1092"/>
      <c r="T13" s="1092"/>
      <c r="U13" s="64" t="s">
        <v>383</v>
      </c>
    </row>
    <row r="14" spans="1:21" ht="8.25" customHeight="1" thickBot="1" x14ac:dyDescent="0.25">
      <c r="A14" s="1009"/>
      <c r="B14" s="1009"/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/>
      <c r="U14" s="1009"/>
    </row>
    <row r="15" spans="1:21" s="165" customFormat="1" ht="24.6" customHeight="1" thickBot="1" x14ac:dyDescent="0.25">
      <c r="A15" s="1013"/>
      <c r="B15" s="1013"/>
      <c r="C15" s="1014" t="s">
        <v>330</v>
      </c>
      <c r="D15" s="1014"/>
      <c r="E15" s="1014"/>
      <c r="F15" s="1014"/>
      <c r="G15" s="1014"/>
      <c r="H15" s="1014"/>
      <c r="I15" s="1014"/>
      <c r="J15" s="1014"/>
      <c r="K15" s="1014"/>
      <c r="L15" s="1014"/>
      <c r="M15" s="1014"/>
      <c r="N15" s="1014"/>
      <c r="O15" s="1014"/>
      <c r="P15" s="1014"/>
      <c r="Q15" s="1089">
        <f>SUM(Q19:T33)</f>
        <v>0</v>
      </c>
      <c r="R15" s="1089"/>
      <c r="S15" s="1089"/>
      <c r="T15" s="1089"/>
      <c r="U15" s="187"/>
    </row>
    <row r="16" spans="1:21" ht="8.25" customHeight="1" x14ac:dyDescent="0.2">
      <c r="A16" s="1009"/>
      <c r="B16" s="1009"/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</row>
    <row r="17" spans="1:21" ht="12" customHeight="1" x14ac:dyDescent="0.2">
      <c r="A17" s="1009"/>
      <c r="B17" s="1009"/>
      <c r="C17" s="1044" t="s">
        <v>331</v>
      </c>
      <c r="D17" s="1161"/>
      <c r="E17" s="1161"/>
      <c r="F17" s="1161"/>
      <c r="G17" s="1161"/>
      <c r="H17" s="1161"/>
      <c r="I17" s="1161"/>
      <c r="J17" s="1161"/>
      <c r="K17" s="1161"/>
      <c r="L17" s="1161"/>
      <c r="M17" s="1161"/>
      <c r="N17" s="1161"/>
      <c r="O17" s="1161"/>
      <c r="P17" s="1161"/>
      <c r="Q17" s="1161"/>
      <c r="R17" s="1161"/>
      <c r="S17" s="1161"/>
      <c r="T17" s="1161"/>
      <c r="U17" s="1045"/>
    </row>
    <row r="18" spans="1:21" ht="8.25" customHeight="1" x14ac:dyDescent="0.2">
      <c r="A18" s="1009"/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Q18" s="1009"/>
      <c r="R18" s="1009"/>
      <c r="S18" s="1009"/>
      <c r="T18" s="1009"/>
      <c r="U18" s="1009"/>
    </row>
    <row r="19" spans="1:21" x14ac:dyDescent="0.2">
      <c r="A19" s="1009">
        <v>1</v>
      </c>
      <c r="B19" s="1009"/>
      <c r="C19" s="1010"/>
      <c r="D19" s="1010"/>
      <c r="E19" s="1010"/>
      <c r="F19" s="1010"/>
      <c r="G19" s="1010"/>
      <c r="H19" s="1010"/>
      <c r="I19" s="1093"/>
      <c r="J19" s="1093"/>
      <c r="K19" s="1093"/>
      <c r="L19" s="1093"/>
      <c r="M19" s="1022"/>
      <c r="N19" s="1022"/>
      <c r="O19" s="1022"/>
      <c r="P19" s="1022"/>
      <c r="Q19" s="1012"/>
      <c r="R19" s="1012"/>
      <c r="S19" s="1012"/>
      <c r="T19" s="1012"/>
      <c r="U19" s="177"/>
    </row>
    <row r="20" spans="1:21" x14ac:dyDescent="0.2">
      <c r="A20" s="1009">
        <v>2</v>
      </c>
      <c r="B20" s="1009"/>
      <c r="C20" s="1010"/>
      <c r="D20" s="1010"/>
      <c r="E20" s="1010"/>
      <c r="F20" s="1010"/>
      <c r="G20" s="1010"/>
      <c r="H20" s="1010"/>
      <c r="I20" s="1093"/>
      <c r="J20" s="1093"/>
      <c r="K20" s="1093"/>
      <c r="L20" s="1093"/>
      <c r="M20" s="1022"/>
      <c r="N20" s="1022"/>
      <c r="O20" s="1022"/>
      <c r="P20" s="1022"/>
      <c r="Q20" s="1012"/>
      <c r="R20" s="1012"/>
      <c r="S20" s="1012"/>
      <c r="T20" s="1012"/>
      <c r="U20" s="177"/>
    </row>
    <row r="21" spans="1:21" x14ac:dyDescent="0.2">
      <c r="A21" s="1009">
        <v>3</v>
      </c>
      <c r="B21" s="1009"/>
      <c r="C21" s="1010"/>
      <c r="D21" s="1010"/>
      <c r="E21" s="1010"/>
      <c r="F21" s="1010"/>
      <c r="G21" s="1010"/>
      <c r="H21" s="1010"/>
      <c r="I21" s="1093"/>
      <c r="J21" s="1093"/>
      <c r="K21" s="1093"/>
      <c r="L21" s="1093"/>
      <c r="M21" s="1022"/>
      <c r="N21" s="1022"/>
      <c r="O21" s="1022"/>
      <c r="P21" s="1022"/>
      <c r="Q21" s="1012"/>
      <c r="R21" s="1012"/>
      <c r="S21" s="1012"/>
      <c r="T21" s="1012"/>
      <c r="U21" s="177"/>
    </row>
    <row r="22" spans="1:21" x14ac:dyDescent="0.2">
      <c r="A22" s="1009">
        <v>4</v>
      </c>
      <c r="B22" s="1009"/>
      <c r="C22" s="1010"/>
      <c r="D22" s="1010"/>
      <c r="E22" s="1010"/>
      <c r="F22" s="1010"/>
      <c r="G22" s="1010"/>
      <c r="H22" s="1010"/>
      <c r="I22" s="1093"/>
      <c r="J22" s="1093"/>
      <c r="K22" s="1093"/>
      <c r="L22" s="1093"/>
      <c r="M22" s="1022"/>
      <c r="N22" s="1022"/>
      <c r="O22" s="1022"/>
      <c r="P22" s="1022"/>
      <c r="Q22" s="1012"/>
      <c r="R22" s="1012"/>
      <c r="S22" s="1012"/>
      <c r="T22" s="1012"/>
      <c r="U22" s="177"/>
    </row>
    <row r="23" spans="1:21" x14ac:dyDescent="0.2">
      <c r="A23" s="1009">
        <v>5</v>
      </c>
      <c r="B23" s="1009"/>
      <c r="C23" s="1010"/>
      <c r="D23" s="1010"/>
      <c r="E23" s="1010"/>
      <c r="F23" s="1010"/>
      <c r="G23" s="1010"/>
      <c r="H23" s="1010"/>
      <c r="I23" s="1093"/>
      <c r="J23" s="1093"/>
      <c r="K23" s="1093"/>
      <c r="L23" s="1093"/>
      <c r="M23" s="1022"/>
      <c r="N23" s="1022"/>
      <c r="O23" s="1022"/>
      <c r="P23" s="1022"/>
      <c r="Q23" s="1012"/>
      <c r="R23" s="1012"/>
      <c r="S23" s="1012"/>
      <c r="T23" s="1012"/>
      <c r="U23" s="177"/>
    </row>
    <row r="24" spans="1:21" x14ac:dyDescent="0.2">
      <c r="A24" s="1009">
        <v>6</v>
      </c>
      <c r="B24" s="1009"/>
      <c r="C24" s="1010"/>
      <c r="D24" s="1010"/>
      <c r="E24" s="1010"/>
      <c r="F24" s="1010"/>
      <c r="G24" s="1010"/>
      <c r="H24" s="1010"/>
      <c r="I24" s="1093"/>
      <c r="J24" s="1093"/>
      <c r="K24" s="1093"/>
      <c r="L24" s="1093"/>
      <c r="M24" s="1022"/>
      <c r="N24" s="1022"/>
      <c r="O24" s="1022"/>
      <c r="P24" s="1022"/>
      <c r="Q24" s="1012"/>
      <c r="R24" s="1012"/>
      <c r="S24" s="1012"/>
      <c r="T24" s="1012"/>
      <c r="U24" s="177"/>
    </row>
    <row r="25" spans="1:21" x14ac:dyDescent="0.2">
      <c r="A25" s="1009">
        <v>7</v>
      </c>
      <c r="B25" s="1009"/>
      <c r="C25" s="1010"/>
      <c r="D25" s="1010"/>
      <c r="E25" s="1010"/>
      <c r="F25" s="1010"/>
      <c r="G25" s="1010"/>
      <c r="H25" s="1010"/>
      <c r="I25" s="1093"/>
      <c r="J25" s="1093"/>
      <c r="K25" s="1093"/>
      <c r="L25" s="1093"/>
      <c r="M25" s="1022"/>
      <c r="N25" s="1022"/>
      <c r="O25" s="1022"/>
      <c r="P25" s="1022"/>
      <c r="Q25" s="1012"/>
      <c r="R25" s="1012"/>
      <c r="S25" s="1012"/>
      <c r="T25" s="1012"/>
      <c r="U25" s="177"/>
    </row>
    <row r="26" spans="1:21" x14ac:dyDescent="0.2">
      <c r="A26" s="1009">
        <v>8</v>
      </c>
      <c r="B26" s="1009"/>
      <c r="C26" s="1010"/>
      <c r="D26" s="1010"/>
      <c r="E26" s="1010"/>
      <c r="F26" s="1010"/>
      <c r="G26" s="1010"/>
      <c r="H26" s="1010"/>
      <c r="I26" s="1093"/>
      <c r="J26" s="1093"/>
      <c r="K26" s="1093"/>
      <c r="L26" s="1093"/>
      <c r="M26" s="1022"/>
      <c r="N26" s="1022"/>
      <c r="O26" s="1022"/>
      <c r="P26" s="1022"/>
      <c r="Q26" s="1012"/>
      <c r="R26" s="1012"/>
      <c r="S26" s="1012"/>
      <c r="T26" s="1012"/>
      <c r="U26" s="177"/>
    </row>
    <row r="27" spans="1:21" x14ac:dyDescent="0.2">
      <c r="A27" s="1009">
        <v>9</v>
      </c>
      <c r="B27" s="1009"/>
      <c r="C27" s="1010"/>
      <c r="D27" s="1010"/>
      <c r="E27" s="1010"/>
      <c r="F27" s="1010"/>
      <c r="G27" s="1010"/>
      <c r="H27" s="1010"/>
      <c r="I27" s="1093"/>
      <c r="J27" s="1093"/>
      <c r="K27" s="1093"/>
      <c r="L27" s="1093"/>
      <c r="M27" s="1022"/>
      <c r="N27" s="1022"/>
      <c r="O27" s="1022"/>
      <c r="P27" s="1022"/>
      <c r="Q27" s="1012"/>
      <c r="R27" s="1012"/>
      <c r="S27" s="1012"/>
      <c r="T27" s="1012"/>
      <c r="U27" s="177"/>
    </row>
    <row r="28" spans="1:21" x14ac:dyDescent="0.2">
      <c r="A28" s="1009">
        <v>10</v>
      </c>
      <c r="B28" s="1009"/>
      <c r="C28" s="1010"/>
      <c r="D28" s="1010"/>
      <c r="E28" s="1010"/>
      <c r="F28" s="1010"/>
      <c r="G28" s="1010"/>
      <c r="H28" s="1010"/>
      <c r="I28" s="1093"/>
      <c r="J28" s="1093"/>
      <c r="K28" s="1093"/>
      <c r="L28" s="1093"/>
      <c r="M28" s="1022"/>
      <c r="N28" s="1022"/>
      <c r="O28" s="1022"/>
      <c r="P28" s="1022"/>
      <c r="Q28" s="1012"/>
      <c r="R28" s="1012"/>
      <c r="S28" s="1012"/>
      <c r="T28" s="1012"/>
      <c r="U28" s="177"/>
    </row>
    <row r="29" spans="1:21" x14ac:dyDescent="0.2">
      <c r="A29" s="1009">
        <v>11</v>
      </c>
      <c r="B29" s="1009"/>
      <c r="C29" s="1010"/>
      <c r="D29" s="1010"/>
      <c r="E29" s="1010"/>
      <c r="F29" s="1010"/>
      <c r="G29" s="1010"/>
      <c r="H29" s="1010"/>
      <c r="I29" s="1093"/>
      <c r="J29" s="1093"/>
      <c r="K29" s="1093"/>
      <c r="L29" s="1093"/>
      <c r="M29" s="1022"/>
      <c r="N29" s="1022"/>
      <c r="O29" s="1022"/>
      <c r="P29" s="1022"/>
      <c r="Q29" s="1012"/>
      <c r="R29" s="1012"/>
      <c r="S29" s="1012"/>
      <c r="T29" s="1012"/>
      <c r="U29" s="177"/>
    </row>
    <row r="30" spans="1:21" x14ac:dyDescent="0.2">
      <c r="A30" s="1009">
        <v>12</v>
      </c>
      <c r="B30" s="1009"/>
      <c r="C30" s="1010"/>
      <c r="D30" s="1010"/>
      <c r="E30" s="1010"/>
      <c r="F30" s="1010"/>
      <c r="G30" s="1010"/>
      <c r="H30" s="1010"/>
      <c r="I30" s="1093"/>
      <c r="J30" s="1093"/>
      <c r="K30" s="1093"/>
      <c r="L30" s="1093"/>
      <c r="M30" s="1022"/>
      <c r="N30" s="1022"/>
      <c r="O30" s="1022"/>
      <c r="P30" s="1022"/>
      <c r="Q30" s="1012"/>
      <c r="R30" s="1012"/>
      <c r="S30" s="1012"/>
      <c r="T30" s="1012"/>
      <c r="U30" s="177"/>
    </row>
    <row r="31" spans="1:21" x14ac:dyDescent="0.2">
      <c r="A31" s="1009">
        <v>13</v>
      </c>
      <c r="B31" s="1009"/>
      <c r="C31" s="1010"/>
      <c r="D31" s="1010"/>
      <c r="E31" s="1010"/>
      <c r="F31" s="1010"/>
      <c r="G31" s="1010"/>
      <c r="H31" s="1010"/>
      <c r="I31" s="1093"/>
      <c r="J31" s="1093"/>
      <c r="K31" s="1093"/>
      <c r="L31" s="1093"/>
      <c r="M31" s="1022"/>
      <c r="N31" s="1022"/>
      <c r="O31" s="1022"/>
      <c r="P31" s="1022"/>
      <c r="Q31" s="1012"/>
      <c r="R31" s="1012"/>
      <c r="S31" s="1012"/>
      <c r="T31" s="1012"/>
      <c r="U31" s="177"/>
    </row>
    <row r="32" spans="1:21" x14ac:dyDescent="0.2">
      <c r="A32" s="1009">
        <v>14</v>
      </c>
      <c r="B32" s="1009"/>
      <c r="C32" s="1010"/>
      <c r="D32" s="1010"/>
      <c r="E32" s="1010"/>
      <c r="F32" s="1010"/>
      <c r="G32" s="1010"/>
      <c r="H32" s="1010"/>
      <c r="I32" s="1093"/>
      <c r="J32" s="1093"/>
      <c r="K32" s="1093"/>
      <c r="L32" s="1093"/>
      <c r="M32" s="1022"/>
      <c r="N32" s="1022"/>
      <c r="O32" s="1022"/>
      <c r="P32" s="1022"/>
      <c r="Q32" s="1012"/>
      <c r="R32" s="1012"/>
      <c r="S32" s="1012"/>
      <c r="T32" s="1012"/>
      <c r="U32" s="177"/>
    </row>
    <row r="33" spans="1:21" x14ac:dyDescent="0.2">
      <c r="A33" s="1009">
        <v>15</v>
      </c>
      <c r="B33" s="1009"/>
      <c r="C33" s="1010"/>
      <c r="D33" s="1010"/>
      <c r="E33" s="1010"/>
      <c r="F33" s="1010"/>
      <c r="G33" s="1010"/>
      <c r="H33" s="1010"/>
      <c r="I33" s="1093"/>
      <c r="J33" s="1093"/>
      <c r="K33" s="1093"/>
      <c r="L33" s="1093"/>
      <c r="M33" s="1022"/>
      <c r="N33" s="1022"/>
      <c r="O33" s="1022"/>
      <c r="P33" s="1022"/>
      <c r="Q33" s="1012"/>
      <c r="R33" s="1012"/>
      <c r="S33" s="1012"/>
      <c r="T33" s="1012"/>
      <c r="U33" s="177"/>
    </row>
    <row r="36" spans="1:21" x14ac:dyDescent="0.2">
      <c r="A36" s="992" t="s">
        <v>180</v>
      </c>
      <c r="B36" s="992"/>
      <c r="C36" s="992"/>
      <c r="D36" s="1003"/>
      <c r="E36" s="1003"/>
      <c r="F36" s="1003"/>
      <c r="G36" s="153"/>
      <c r="H36" s="403"/>
      <c r="I36" s="403"/>
      <c r="J36" s="403"/>
      <c r="K36" s="403"/>
      <c r="L36" s="403"/>
      <c r="M36" s="403"/>
      <c r="N36" s="992"/>
      <c r="O36" s="992"/>
      <c r="P36" s="992"/>
      <c r="Q36" s="992"/>
      <c r="R36" s="992"/>
      <c r="S36" s="992"/>
      <c r="T36" s="992"/>
    </row>
    <row r="37" spans="1:21" x14ac:dyDescent="0.2">
      <c r="A37" s="404"/>
      <c r="B37" s="404"/>
      <c r="C37" s="404"/>
      <c r="D37" s="1021" t="s">
        <v>181</v>
      </c>
      <c r="E37" s="1021"/>
      <c r="F37" s="1021"/>
      <c r="G37" s="72"/>
      <c r="H37" s="404"/>
      <c r="I37" s="1002" t="s">
        <v>182</v>
      </c>
      <c r="J37" s="1002"/>
      <c r="K37" s="1002"/>
      <c r="L37" s="1002"/>
      <c r="M37" s="404"/>
      <c r="N37" s="631" t="s">
        <v>183</v>
      </c>
      <c r="O37" s="631"/>
      <c r="P37" s="631"/>
    </row>
    <row r="38" spans="1:2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101">
    <mergeCell ref="A36:C36"/>
    <mergeCell ref="D36:F36"/>
    <mergeCell ref="N36:T36"/>
    <mergeCell ref="D37:F37"/>
    <mergeCell ref="I37:L37"/>
    <mergeCell ref="A32:B32"/>
    <mergeCell ref="C32:H32"/>
    <mergeCell ref="I32:L32"/>
    <mergeCell ref="M32:P32"/>
    <mergeCell ref="Q32:T32"/>
    <mergeCell ref="A33:B33"/>
    <mergeCell ref="C33:H33"/>
    <mergeCell ref="I33:L33"/>
    <mergeCell ref="M33:P33"/>
    <mergeCell ref="Q33:T33"/>
    <mergeCell ref="A30:B30"/>
    <mergeCell ref="C30:H30"/>
    <mergeCell ref="I30:L30"/>
    <mergeCell ref="M30:P30"/>
    <mergeCell ref="Q30:T30"/>
    <mergeCell ref="A31:B31"/>
    <mergeCell ref="C31:H31"/>
    <mergeCell ref="I31:L31"/>
    <mergeCell ref="M31:P31"/>
    <mergeCell ref="Q31:T31"/>
    <mergeCell ref="A28:B28"/>
    <mergeCell ref="C28:H28"/>
    <mergeCell ref="I28:L28"/>
    <mergeCell ref="M28:P28"/>
    <mergeCell ref="Q28:T28"/>
    <mergeCell ref="A29:B29"/>
    <mergeCell ref="C29:H29"/>
    <mergeCell ref="I29:L29"/>
    <mergeCell ref="M29:P29"/>
    <mergeCell ref="Q29:T29"/>
    <mergeCell ref="A26:B26"/>
    <mergeCell ref="C26:H26"/>
    <mergeCell ref="I26:L26"/>
    <mergeCell ref="M26:P26"/>
    <mergeCell ref="Q26:T26"/>
    <mergeCell ref="A27:B27"/>
    <mergeCell ref="C27:H27"/>
    <mergeCell ref="I27:L27"/>
    <mergeCell ref="M27:P27"/>
    <mergeCell ref="Q27:T27"/>
    <mergeCell ref="A24:B24"/>
    <mergeCell ref="C24:H24"/>
    <mergeCell ref="I24:L24"/>
    <mergeCell ref="M24:P24"/>
    <mergeCell ref="Q24:T24"/>
    <mergeCell ref="A25:B25"/>
    <mergeCell ref="C25:H25"/>
    <mergeCell ref="I25:L25"/>
    <mergeCell ref="M25:P25"/>
    <mergeCell ref="Q25:T25"/>
    <mergeCell ref="A22:B22"/>
    <mergeCell ref="C22:H22"/>
    <mergeCell ref="I22:L22"/>
    <mergeCell ref="M22:P22"/>
    <mergeCell ref="Q22:T22"/>
    <mergeCell ref="A23:B23"/>
    <mergeCell ref="C23:H23"/>
    <mergeCell ref="I23:L23"/>
    <mergeCell ref="M23:P23"/>
    <mergeCell ref="Q23:T23"/>
    <mergeCell ref="A20:B20"/>
    <mergeCell ref="C20:H20"/>
    <mergeCell ref="I20:L20"/>
    <mergeCell ref="M20:P20"/>
    <mergeCell ref="Q20:T20"/>
    <mergeCell ref="A21:B21"/>
    <mergeCell ref="C21:H21"/>
    <mergeCell ref="I21:L21"/>
    <mergeCell ref="M21:P21"/>
    <mergeCell ref="Q21:T21"/>
    <mergeCell ref="A18:U18"/>
    <mergeCell ref="A19:B19"/>
    <mergeCell ref="C19:H19"/>
    <mergeCell ref="I19:L19"/>
    <mergeCell ref="M19:P19"/>
    <mergeCell ref="Q19:T19"/>
    <mergeCell ref="A14:U14"/>
    <mergeCell ref="A15:B15"/>
    <mergeCell ref="C15:P15"/>
    <mergeCell ref="Q15:T15"/>
    <mergeCell ref="A16:U16"/>
    <mergeCell ref="A17:B17"/>
    <mergeCell ref="C17:U17"/>
    <mergeCell ref="Q11:S11"/>
    <mergeCell ref="A12:U12"/>
    <mergeCell ref="A13:B13"/>
    <mergeCell ref="C13:H13"/>
    <mergeCell ref="I13:L13"/>
    <mergeCell ref="M13:P13"/>
    <mergeCell ref="Q13:T13"/>
    <mergeCell ref="A5:T5"/>
    <mergeCell ref="A6:T6"/>
    <mergeCell ref="A7:T7"/>
    <mergeCell ref="A8:T8"/>
    <mergeCell ref="A9:T9"/>
    <mergeCell ref="A10:T10"/>
  </mergeCells>
  <pageMargins left="0.7" right="0.7" top="0.75" bottom="0.75" header="0.3" footer="0.3"/>
  <drawing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4"/>
  <sheetViews>
    <sheetView topLeftCell="N10" zoomScale="88" zoomScaleNormal="88" workbookViewId="0">
      <selection activeCell="Q16" sqref="Q16:T17"/>
    </sheetView>
  </sheetViews>
  <sheetFormatPr defaultRowHeight="12" x14ac:dyDescent="0.2"/>
  <cols>
    <col min="1" max="1" width="3.28515625" style="57" customWidth="1"/>
    <col min="2" max="2" width="3" style="57" customWidth="1"/>
    <col min="3" max="3" width="7" style="57" customWidth="1"/>
    <col min="4" max="4" width="4.140625" style="57" customWidth="1"/>
    <col min="5" max="5" width="8.42578125" style="57" customWidth="1"/>
    <col min="6" max="11" width="4.140625" style="57" customWidth="1"/>
    <col min="12" max="12" width="5" style="57" customWidth="1"/>
    <col min="13" max="13" width="4.140625" style="58" customWidth="1"/>
    <col min="14" max="14" width="3" style="58" customWidth="1"/>
    <col min="15" max="15" width="4.140625" style="58" customWidth="1"/>
    <col min="16" max="16" width="2.85546875" style="58" customWidth="1"/>
    <col min="17" max="17" width="7.28515625" style="57" customWidth="1"/>
    <col min="18" max="20" width="3.7109375" style="57" customWidth="1"/>
    <col min="21" max="21" width="17.85546875" style="57" customWidth="1"/>
    <col min="22" max="22" width="17" style="57" customWidth="1"/>
    <col min="23" max="23" width="23.28515625" style="57" customWidth="1"/>
    <col min="24" max="16384" width="9.140625" style="57"/>
  </cols>
  <sheetData>
    <row r="1" spans="1:23" ht="8.25" customHeight="1" x14ac:dyDescent="0.2">
      <c r="A1" s="1019"/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63"/>
      <c r="V1" s="63"/>
    </row>
    <row r="2" spans="1:23" ht="15.75" customHeight="1" x14ac:dyDescent="0.2">
      <c r="A2" s="994" t="s">
        <v>328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61"/>
      <c r="V2" s="61"/>
    </row>
    <row r="3" spans="1:23" ht="12.75" customHeight="1" x14ac:dyDescent="0.2">
      <c r="A3" s="994" t="s">
        <v>2225</v>
      </c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61"/>
      <c r="V3" s="61"/>
    </row>
    <row r="4" spans="1:23" ht="12.75" customHeight="1" x14ac:dyDescent="0.2">
      <c r="A4" s="994">
        <f>Декларация!G9</f>
        <v>0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61"/>
      <c r="V4" s="61"/>
    </row>
    <row r="5" spans="1:23" ht="12.75" customHeight="1" x14ac:dyDescent="0.2">
      <c r="A5" s="1020">
        <f>Декларация!D5</f>
        <v>0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62"/>
      <c r="V5" s="62"/>
    </row>
    <row r="6" spans="1:23" ht="12.75" customHeight="1" x14ac:dyDescent="0.2">
      <c r="A6" s="994">
        <f>Декларация!G7</f>
        <v>0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61"/>
      <c r="V6" s="61"/>
    </row>
    <row r="7" spans="1:23" ht="12.75" hidden="1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96"/>
      <c r="N7" s="196"/>
      <c r="O7" s="196"/>
      <c r="P7" s="196"/>
      <c r="Q7" s="1026" t="e">
        <f>#REF!</f>
        <v>#REF!</v>
      </c>
      <c r="R7" s="1026"/>
      <c r="S7" s="1026"/>
      <c r="T7" s="1026"/>
      <c r="U7" s="62"/>
      <c r="V7" s="62"/>
    </row>
    <row r="8" spans="1:23" ht="8.25" customHeight="1" x14ac:dyDescent="0.2">
      <c r="A8" s="1017"/>
      <c r="B8" s="1017"/>
      <c r="C8" s="1017"/>
      <c r="D8" s="1017"/>
      <c r="E8" s="1017"/>
      <c r="F8" s="1017"/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</row>
    <row r="9" spans="1:23" s="172" customFormat="1" ht="56.25" customHeight="1" x14ac:dyDescent="0.2">
      <c r="A9" s="1064" t="s">
        <v>233</v>
      </c>
      <c r="B9" s="1064"/>
      <c r="C9" s="1064" t="s">
        <v>492</v>
      </c>
      <c r="D9" s="1064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 t="s">
        <v>493</v>
      </c>
      <c r="R9" s="1064"/>
      <c r="S9" s="1064"/>
      <c r="T9" s="1064"/>
      <c r="U9" s="64" t="s">
        <v>355</v>
      </c>
      <c r="V9" s="64" t="s">
        <v>1821</v>
      </c>
      <c r="W9" s="64" t="s">
        <v>383</v>
      </c>
    </row>
    <row r="10" spans="1:23" ht="8.25" customHeight="1" x14ac:dyDescent="0.2">
      <c r="A10" s="1009"/>
      <c r="B10" s="1009"/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30"/>
      <c r="R10" s="1030"/>
      <c r="S10" s="1030"/>
      <c r="T10" s="1030"/>
      <c r="U10" s="1030"/>
      <c r="V10" s="1030"/>
      <c r="W10" s="1030"/>
    </row>
    <row r="11" spans="1:23" s="165" customFormat="1" ht="36" customHeight="1" x14ac:dyDescent="0.2">
      <c r="A11" s="1013"/>
      <c r="B11" s="1013"/>
      <c r="C11" s="1032" t="s">
        <v>330</v>
      </c>
      <c r="D11" s="1032"/>
      <c r="E11" s="1032"/>
      <c r="F11" s="1032"/>
      <c r="G11" s="1032"/>
      <c r="H11" s="1032"/>
      <c r="I11" s="1032"/>
      <c r="J11" s="1032"/>
      <c r="K11" s="1032"/>
      <c r="L11" s="1032"/>
      <c r="M11" s="1032"/>
      <c r="N11" s="1032"/>
      <c r="O11" s="1032"/>
      <c r="P11" s="1032"/>
      <c r="Q11" s="1329">
        <f>SUM(Q16:T26)</f>
        <v>0</v>
      </c>
      <c r="R11" s="1330"/>
      <c r="S11" s="1330"/>
      <c r="T11" s="1331"/>
      <c r="U11" s="1332"/>
      <c r="V11" s="1290"/>
      <c r="W11" s="1290"/>
    </row>
    <row r="12" spans="1:23" ht="8.25" customHeight="1" x14ac:dyDescent="0.2">
      <c r="A12" s="1009"/>
      <c r="B12" s="1009"/>
      <c r="C12" s="1009"/>
      <c r="D12" s="1009"/>
      <c r="E12" s="1009"/>
      <c r="F12" s="1009"/>
      <c r="G12" s="1009"/>
      <c r="H12" s="1009"/>
      <c r="I12" s="1009"/>
      <c r="J12" s="1009"/>
      <c r="K12" s="1009"/>
      <c r="L12" s="1009"/>
      <c r="M12" s="1009"/>
      <c r="N12" s="1009"/>
      <c r="O12" s="1009"/>
      <c r="P12" s="1009"/>
      <c r="Q12" s="1028"/>
      <c r="R12" s="1028"/>
      <c r="S12" s="1028"/>
      <c r="T12" s="1028"/>
      <c r="U12" s="1028"/>
      <c r="V12" s="1028"/>
      <c r="W12" s="1028"/>
    </row>
    <row r="13" spans="1:23" ht="12" customHeight="1" x14ac:dyDescent="0.2">
      <c r="A13" s="1009"/>
      <c r="B13" s="1009"/>
      <c r="C13" s="1312" t="s">
        <v>331</v>
      </c>
      <c r="D13" s="1313"/>
      <c r="E13" s="1313"/>
      <c r="F13" s="1313"/>
      <c r="G13" s="1313"/>
      <c r="H13" s="1313"/>
      <c r="I13" s="1313"/>
      <c r="J13" s="1313"/>
      <c r="K13" s="1313"/>
      <c r="L13" s="1313"/>
      <c r="M13" s="1313"/>
      <c r="N13" s="1313"/>
      <c r="O13" s="1313"/>
      <c r="P13" s="1313"/>
      <c r="Q13" s="1313"/>
      <c r="R13" s="1313"/>
      <c r="S13" s="1313"/>
      <c r="T13" s="1313"/>
      <c r="U13" s="1313"/>
      <c r="V13" s="1313"/>
      <c r="W13" s="1314"/>
    </row>
    <row r="14" spans="1:23" ht="8.25" customHeight="1" x14ac:dyDescent="0.2">
      <c r="A14" s="1009"/>
      <c r="B14" s="1009"/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/>
      <c r="U14" s="1009"/>
      <c r="V14" s="1009"/>
      <c r="W14" s="1009"/>
    </row>
    <row r="15" spans="1:23" ht="17.25" customHeight="1" x14ac:dyDescent="0.2">
      <c r="A15" s="1322">
        <v>1</v>
      </c>
      <c r="B15" s="1323"/>
      <c r="C15" s="1328" t="s">
        <v>2224</v>
      </c>
      <c r="D15" s="1328"/>
      <c r="E15" s="1328"/>
      <c r="F15" s="1328"/>
      <c r="G15" s="1328"/>
      <c r="H15" s="1328"/>
      <c r="I15" s="1328"/>
      <c r="J15" s="1328"/>
      <c r="K15" s="1328"/>
      <c r="L15" s="1328"/>
      <c r="M15" s="1328"/>
      <c r="N15" s="1328"/>
      <c r="O15" s="1328"/>
      <c r="P15" s="1328"/>
      <c r="Q15" s="1333"/>
      <c r="R15" s="1334"/>
      <c r="S15" s="1334"/>
      <c r="T15" s="1334"/>
      <c r="U15" s="1334"/>
      <c r="V15" s="1334"/>
      <c r="W15" s="1335"/>
    </row>
    <row r="16" spans="1:23" ht="30.75" customHeight="1" x14ac:dyDescent="0.2">
      <c r="A16" s="1324"/>
      <c r="B16" s="1325"/>
      <c r="C16" s="1315" t="s">
        <v>1986</v>
      </c>
      <c r="D16" s="1316"/>
      <c r="E16" s="1316"/>
      <c r="F16" s="1316"/>
      <c r="G16" s="1316"/>
      <c r="H16" s="1316"/>
      <c r="I16" s="1316"/>
      <c r="J16" s="1316"/>
      <c r="K16" s="1316"/>
      <c r="L16" s="1316"/>
      <c r="M16" s="1316"/>
      <c r="N16" s="1316"/>
      <c r="O16" s="1316"/>
      <c r="P16" s="1317"/>
      <c r="Q16" s="1318"/>
      <c r="R16" s="1318"/>
      <c r="S16" s="1318"/>
      <c r="T16" s="1318"/>
      <c r="U16" s="364"/>
      <c r="V16" s="364"/>
      <c r="W16" s="198"/>
    </row>
    <row r="17" spans="1:23" ht="30.75" customHeight="1" x14ac:dyDescent="0.2">
      <c r="A17" s="1324"/>
      <c r="B17" s="1325"/>
      <c r="C17" s="1315" t="s">
        <v>1987</v>
      </c>
      <c r="D17" s="1316"/>
      <c r="E17" s="1316"/>
      <c r="F17" s="1316"/>
      <c r="G17" s="1316"/>
      <c r="H17" s="1316"/>
      <c r="I17" s="1316"/>
      <c r="J17" s="1316"/>
      <c r="K17" s="1316"/>
      <c r="L17" s="1316"/>
      <c r="M17" s="1316"/>
      <c r="N17" s="1316"/>
      <c r="O17" s="1316"/>
      <c r="P17" s="1317"/>
      <c r="Q17" s="1319"/>
      <c r="R17" s="1320"/>
      <c r="S17" s="1320"/>
      <c r="T17" s="1321"/>
      <c r="U17" s="363"/>
      <c r="V17" s="363"/>
      <c r="W17" s="198"/>
    </row>
    <row r="18" spans="1:23" ht="77.25" customHeight="1" x14ac:dyDescent="0.2">
      <c r="A18" s="1324"/>
      <c r="B18" s="1325"/>
      <c r="C18" s="1315" t="s">
        <v>1988</v>
      </c>
      <c r="D18" s="1316"/>
      <c r="E18" s="1316"/>
      <c r="F18" s="1316"/>
      <c r="G18" s="1316"/>
      <c r="H18" s="1316"/>
      <c r="I18" s="1316"/>
      <c r="J18" s="1316"/>
      <c r="K18" s="1316"/>
      <c r="L18" s="1316"/>
      <c r="M18" s="1316"/>
      <c r="N18" s="1316"/>
      <c r="O18" s="1316"/>
      <c r="P18" s="1317"/>
      <c r="Q18" s="1319"/>
      <c r="R18" s="1320"/>
      <c r="S18" s="1320"/>
      <c r="T18" s="1321"/>
      <c r="U18" s="363"/>
      <c r="V18" s="363"/>
      <c r="W18" s="198"/>
    </row>
    <row r="19" spans="1:23" ht="78.75" customHeight="1" x14ac:dyDescent="0.2">
      <c r="A19" s="1326"/>
      <c r="B19" s="1327"/>
      <c r="C19" s="1315" t="s">
        <v>1989</v>
      </c>
      <c r="D19" s="1316"/>
      <c r="E19" s="1316"/>
      <c r="F19" s="1316"/>
      <c r="G19" s="1316"/>
      <c r="H19" s="1316"/>
      <c r="I19" s="1316"/>
      <c r="J19" s="1316"/>
      <c r="K19" s="1316"/>
      <c r="L19" s="1316"/>
      <c r="M19" s="1316"/>
      <c r="N19" s="1316"/>
      <c r="O19" s="1316"/>
      <c r="P19" s="1317"/>
      <c r="Q19" s="1319"/>
      <c r="R19" s="1320"/>
      <c r="S19" s="1320"/>
      <c r="T19" s="1321"/>
      <c r="U19" s="363"/>
      <c r="V19" s="363"/>
      <c r="W19" s="198"/>
    </row>
    <row r="20" spans="1:23" ht="24" customHeight="1" x14ac:dyDescent="0.2">
      <c r="A20" s="1009">
        <v>2</v>
      </c>
      <c r="B20" s="1009"/>
      <c r="C20" s="1311" t="s">
        <v>1820</v>
      </c>
      <c r="D20" s="1311"/>
      <c r="E20" s="1311"/>
      <c r="F20" s="1311"/>
      <c r="G20" s="1311"/>
      <c r="H20" s="1311"/>
      <c r="I20" s="1311"/>
      <c r="J20" s="1311"/>
      <c r="K20" s="1311"/>
      <c r="L20" s="1311"/>
      <c r="M20" s="1311"/>
      <c r="N20" s="1311"/>
      <c r="O20" s="1311"/>
      <c r="P20" s="1311"/>
      <c r="Q20" s="1012"/>
      <c r="R20" s="1012"/>
      <c r="S20" s="1012"/>
      <c r="T20" s="1012"/>
      <c r="U20" s="166"/>
      <c r="V20" s="166"/>
      <c r="W20" s="177"/>
    </row>
    <row r="21" spans="1:23" ht="24.6" customHeight="1" x14ac:dyDescent="0.2">
      <c r="A21" s="1009">
        <v>3</v>
      </c>
      <c r="B21" s="1009"/>
      <c r="C21" s="1328" t="s">
        <v>1985</v>
      </c>
      <c r="D21" s="1328"/>
      <c r="E21" s="1328"/>
      <c r="F21" s="1328"/>
      <c r="G21" s="1328"/>
      <c r="H21" s="1328"/>
      <c r="I21" s="1328"/>
      <c r="J21" s="1328"/>
      <c r="K21" s="1328"/>
      <c r="L21" s="1328"/>
      <c r="M21" s="1328"/>
      <c r="N21" s="1328"/>
      <c r="O21" s="1328"/>
      <c r="P21" s="1328"/>
      <c r="Q21" s="1012"/>
      <c r="R21" s="1012"/>
      <c r="S21" s="1012"/>
      <c r="T21" s="1012"/>
      <c r="U21" s="166"/>
      <c r="V21" s="166"/>
      <c r="W21" s="177"/>
    </row>
    <row r="22" spans="1:23" ht="39.6" customHeight="1" x14ac:dyDescent="0.2">
      <c r="A22" s="1009">
        <v>4</v>
      </c>
      <c r="B22" s="1009"/>
      <c r="C22" s="1311" t="s">
        <v>494</v>
      </c>
      <c r="D22" s="1311"/>
      <c r="E22" s="1311"/>
      <c r="F22" s="1311"/>
      <c r="G22" s="1311"/>
      <c r="H22" s="1311"/>
      <c r="I22" s="1311"/>
      <c r="J22" s="1311"/>
      <c r="K22" s="1311"/>
      <c r="L22" s="1311"/>
      <c r="M22" s="1311"/>
      <c r="N22" s="1311"/>
      <c r="O22" s="1311"/>
      <c r="P22" s="1311"/>
      <c r="Q22" s="1012"/>
      <c r="R22" s="1012"/>
      <c r="S22" s="1012"/>
      <c r="T22" s="1012"/>
      <c r="U22" s="166"/>
      <c r="V22" s="166"/>
      <c r="W22" s="177"/>
    </row>
    <row r="23" spans="1:23" ht="24" customHeight="1" x14ac:dyDescent="0.2">
      <c r="A23" s="1009">
        <v>5</v>
      </c>
      <c r="B23" s="1009"/>
      <c r="C23" s="1328"/>
      <c r="D23" s="1328"/>
      <c r="E23" s="1328"/>
      <c r="F23" s="1328"/>
      <c r="G23" s="1328"/>
      <c r="H23" s="1328"/>
      <c r="I23" s="1328"/>
      <c r="J23" s="1328"/>
      <c r="K23" s="1328"/>
      <c r="L23" s="1328"/>
      <c r="M23" s="1328"/>
      <c r="N23" s="1328"/>
      <c r="O23" s="1328"/>
      <c r="P23" s="1328"/>
      <c r="Q23" s="1012"/>
      <c r="R23" s="1012"/>
      <c r="S23" s="1012"/>
      <c r="T23" s="1012"/>
      <c r="U23" s="166"/>
      <c r="V23" s="166"/>
      <c r="W23" s="177"/>
    </row>
    <row r="24" spans="1:23" ht="22.9" customHeight="1" x14ac:dyDescent="0.2">
      <c r="A24" s="1009">
        <v>6</v>
      </c>
      <c r="B24" s="1009"/>
      <c r="C24" s="1311"/>
      <c r="D24" s="1311"/>
      <c r="E24" s="1311"/>
      <c r="F24" s="1311"/>
      <c r="G24" s="1311"/>
      <c r="H24" s="1311"/>
      <c r="I24" s="1311"/>
      <c r="J24" s="1311"/>
      <c r="K24" s="1311"/>
      <c r="L24" s="1311"/>
      <c r="M24" s="1311"/>
      <c r="N24" s="1311"/>
      <c r="O24" s="1311"/>
      <c r="P24" s="1311"/>
      <c r="Q24" s="1012"/>
      <c r="R24" s="1012"/>
      <c r="S24" s="1012"/>
      <c r="T24" s="1012"/>
      <c r="U24" s="166"/>
      <c r="V24" s="166"/>
      <c r="W24" s="177"/>
    </row>
    <row r="25" spans="1:23" ht="23.45" customHeight="1" x14ac:dyDescent="0.2">
      <c r="A25" s="1009">
        <v>7</v>
      </c>
      <c r="B25" s="1009"/>
      <c r="C25" s="1311"/>
      <c r="D25" s="1311"/>
      <c r="E25" s="1311"/>
      <c r="F25" s="1311"/>
      <c r="G25" s="1311"/>
      <c r="H25" s="1311"/>
      <c r="I25" s="1311"/>
      <c r="J25" s="1311"/>
      <c r="K25" s="1311"/>
      <c r="L25" s="1311"/>
      <c r="M25" s="1311"/>
      <c r="N25" s="1311"/>
      <c r="O25" s="1311"/>
      <c r="P25" s="1311"/>
      <c r="Q25" s="1012"/>
      <c r="R25" s="1012"/>
      <c r="S25" s="1012"/>
      <c r="T25" s="1012"/>
      <c r="U25" s="166"/>
      <c r="V25" s="166"/>
      <c r="W25" s="177"/>
    </row>
    <row r="26" spans="1:23" ht="19.899999999999999" customHeight="1" x14ac:dyDescent="0.2">
      <c r="A26" s="1009">
        <v>8</v>
      </c>
      <c r="B26" s="1009"/>
      <c r="C26" s="1311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1"/>
      <c r="P26" s="1311"/>
      <c r="Q26" s="1012"/>
      <c r="R26" s="1012"/>
      <c r="S26" s="1012"/>
      <c r="T26" s="1012"/>
      <c r="U26" s="166"/>
      <c r="V26" s="166"/>
      <c r="W26" s="177"/>
    </row>
    <row r="28" spans="1:23" x14ac:dyDescent="0.2">
      <c r="A28" s="1175" t="s">
        <v>180</v>
      </c>
      <c r="B28" s="1175"/>
      <c r="C28" s="1175"/>
      <c r="D28" s="1176"/>
      <c r="E28" s="1176"/>
      <c r="F28" s="1176"/>
      <c r="G28" s="419"/>
      <c r="H28" s="420"/>
      <c r="I28" s="420"/>
      <c r="J28" s="420"/>
      <c r="K28" s="420"/>
      <c r="L28" s="420"/>
      <c r="M28" s="1176"/>
      <c r="N28" s="1176"/>
      <c r="O28" s="1176"/>
      <c r="P28" s="1176"/>
      <c r="Q28" s="1176"/>
      <c r="R28" s="1176"/>
    </row>
    <row r="29" spans="1:23" x14ac:dyDescent="0.2">
      <c r="A29" s="421"/>
      <c r="B29" s="421"/>
      <c r="C29" s="421"/>
      <c r="D29" s="1149" t="s">
        <v>181</v>
      </c>
      <c r="E29" s="1149"/>
      <c r="F29" s="1149"/>
      <c r="G29" s="423"/>
      <c r="H29" s="1177" t="s">
        <v>182</v>
      </c>
      <c r="I29" s="1177"/>
      <c r="J29" s="1177"/>
      <c r="K29" s="1177"/>
      <c r="L29" s="421"/>
      <c r="M29" s="1149" t="s">
        <v>183</v>
      </c>
      <c r="N29" s="1149"/>
      <c r="O29" s="1149"/>
      <c r="P29" s="1149"/>
      <c r="Q29" s="1149"/>
      <c r="R29" s="1149"/>
    </row>
    <row r="30" spans="1:23" x14ac:dyDescent="0.2">
      <c r="A30" s="421"/>
      <c r="B30" s="421"/>
      <c r="C30" s="421"/>
      <c r="D30" s="423"/>
      <c r="E30" s="423"/>
      <c r="F30" s="423"/>
      <c r="G30" s="423"/>
      <c r="H30" s="423"/>
      <c r="I30" s="423"/>
      <c r="J30" s="423"/>
      <c r="K30" s="423"/>
      <c r="L30" s="421"/>
      <c r="M30" s="423"/>
      <c r="N30" s="423"/>
      <c r="O30" s="423"/>
      <c r="P30" s="423"/>
      <c r="Q30" s="423"/>
      <c r="R30" s="423"/>
    </row>
    <row r="33" spans="1:6" x14ac:dyDescent="0.2">
      <c r="A33" s="1306"/>
      <c r="B33" s="1306"/>
      <c r="C33" s="1306"/>
      <c r="D33" s="1306"/>
      <c r="E33" s="1306"/>
      <c r="F33" s="1306"/>
    </row>
    <row r="34" spans="1:6" ht="12.75" customHeight="1" x14ac:dyDescent="0.2">
      <c r="A34" s="1302" t="s">
        <v>427</v>
      </c>
      <c r="B34" s="1302"/>
      <c r="C34" s="1302"/>
      <c r="D34" s="1302"/>
      <c r="E34" s="1302"/>
      <c r="F34" s="1302"/>
    </row>
  </sheetData>
  <sheetProtection selectLockedCells="1" selectUnlockedCells="1"/>
  <mergeCells count="60">
    <mergeCell ref="A24:B24"/>
    <mergeCell ref="C23:P23"/>
    <mergeCell ref="Q24:T24"/>
    <mergeCell ref="C24:P24"/>
    <mergeCell ref="A23:B23"/>
    <mergeCell ref="Q15:W15"/>
    <mergeCell ref="Q19:T19"/>
    <mergeCell ref="C19:P19"/>
    <mergeCell ref="A22:B22"/>
    <mergeCell ref="Q22:T22"/>
    <mergeCell ref="C22:P22"/>
    <mergeCell ref="A1:T1"/>
    <mergeCell ref="A2:T2"/>
    <mergeCell ref="A3:T3"/>
    <mergeCell ref="A4:T4"/>
    <mergeCell ref="A5:T5"/>
    <mergeCell ref="A10:W10"/>
    <mergeCell ref="A11:B11"/>
    <mergeCell ref="C11:P11"/>
    <mergeCell ref="Q11:T11"/>
    <mergeCell ref="A12:W12"/>
    <mergeCell ref="U11:W11"/>
    <mergeCell ref="A6:T6"/>
    <mergeCell ref="Q7:T7"/>
    <mergeCell ref="A8:W8"/>
    <mergeCell ref="A9:B9"/>
    <mergeCell ref="C9:P9"/>
    <mergeCell ref="Q9:T9"/>
    <mergeCell ref="A14:W14"/>
    <mergeCell ref="A20:B20"/>
    <mergeCell ref="Q20:T20"/>
    <mergeCell ref="A21:B21"/>
    <mergeCell ref="A13:B13"/>
    <mergeCell ref="C13:W13"/>
    <mergeCell ref="C16:P16"/>
    <mergeCell ref="Q16:T16"/>
    <mergeCell ref="Q21:T21"/>
    <mergeCell ref="C18:P18"/>
    <mergeCell ref="Q18:T18"/>
    <mergeCell ref="A15:B19"/>
    <mergeCell ref="C15:P15"/>
    <mergeCell ref="C21:P21"/>
    <mergeCell ref="C17:P17"/>
    <mergeCell ref="Q17:T17"/>
    <mergeCell ref="C25:P25"/>
    <mergeCell ref="A34:F34"/>
    <mergeCell ref="A26:B26"/>
    <mergeCell ref="Q26:T26"/>
    <mergeCell ref="C20:P20"/>
    <mergeCell ref="D29:F29"/>
    <mergeCell ref="H29:K29"/>
    <mergeCell ref="M29:R29"/>
    <mergeCell ref="A33:F33"/>
    <mergeCell ref="A25:B25"/>
    <mergeCell ref="A28:C28"/>
    <mergeCell ref="D28:F28"/>
    <mergeCell ref="M28:R28"/>
    <mergeCell ref="Q23:T23"/>
    <mergeCell ref="Q25:T25"/>
    <mergeCell ref="C26:P26"/>
  </mergeCells>
  <pageMargins left="0.31496062992125984" right="0.31496062992125984" top="0.3543307086614173" bottom="0.3543307086614173" header="0.31496062992125984" footer="0.31496062992125984"/>
  <pageSetup paperSize="9" scale="71" firstPageNumber="0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31"/>
  <sheetViews>
    <sheetView topLeftCell="D14" zoomScale="88" zoomScaleNormal="88" workbookViewId="0">
      <selection activeCell="F23" sqref="F23"/>
    </sheetView>
  </sheetViews>
  <sheetFormatPr defaultColWidth="8.85546875" defaultRowHeight="12" x14ac:dyDescent="0.2"/>
  <cols>
    <col min="1" max="1" width="5.7109375" style="362" customWidth="1"/>
    <col min="2" max="2" width="37.28515625" style="362" customWidth="1"/>
    <col min="3" max="3" width="19" style="362" customWidth="1"/>
    <col min="4" max="4" width="20.7109375" style="362" customWidth="1"/>
    <col min="5" max="5" width="14.7109375" style="362" customWidth="1"/>
    <col min="6" max="6" width="18.28515625" style="362" customWidth="1"/>
    <col min="7" max="7" width="13.85546875" style="362" customWidth="1"/>
    <col min="8" max="8" width="15.42578125" style="362" customWidth="1"/>
    <col min="9" max="16384" width="8.85546875" style="362"/>
  </cols>
  <sheetData>
    <row r="2" spans="1:8" x14ac:dyDescent="0.2">
      <c r="A2" s="1266" t="s">
        <v>328</v>
      </c>
      <c r="B2" s="1266"/>
      <c r="C2" s="1266"/>
      <c r="D2" s="1266"/>
      <c r="E2" s="1266"/>
      <c r="F2" s="1266"/>
      <c r="G2" s="1266"/>
      <c r="H2" s="1266"/>
    </row>
    <row r="3" spans="1:8" ht="17.25" customHeight="1" x14ac:dyDescent="0.2">
      <c r="B3" s="1266" t="s">
        <v>2228</v>
      </c>
      <c r="C3" s="1266"/>
      <c r="D3" s="1266"/>
      <c r="E3" s="1266"/>
      <c r="F3" s="1266"/>
      <c r="G3" s="1266"/>
    </row>
    <row r="4" spans="1:8" ht="12.75" x14ac:dyDescent="0.2">
      <c r="B4" s="367"/>
      <c r="C4" s="1179">
        <f>Декларация!G9</f>
        <v>0</v>
      </c>
      <c r="D4" s="1179"/>
      <c r="E4" s="1179"/>
      <c r="F4" s="661"/>
      <c r="G4" s="661"/>
      <c r="H4" s="661"/>
    </row>
    <row r="5" spans="1:8" ht="12.75" customHeight="1" x14ac:dyDescent="0.2">
      <c r="C5" s="1337">
        <f>Декларация!D5</f>
        <v>0</v>
      </c>
      <c r="D5" s="1337"/>
      <c r="E5" s="1337"/>
      <c r="F5" s="662"/>
      <c r="G5" s="476"/>
      <c r="H5" s="476"/>
    </row>
    <row r="6" spans="1:8" ht="12.75" customHeight="1" x14ac:dyDescent="0.2">
      <c r="A6" s="459"/>
      <c r="C6" s="1266">
        <f>Декларация!G7</f>
        <v>0</v>
      </c>
      <c r="D6" s="1266"/>
      <c r="E6" s="1266"/>
      <c r="F6" s="660"/>
      <c r="G6" s="476"/>
      <c r="H6" s="476"/>
    </row>
    <row r="9" spans="1:8" ht="48" x14ac:dyDescent="0.2">
      <c r="A9" s="477" t="s">
        <v>473</v>
      </c>
      <c r="B9" s="477" t="s">
        <v>387</v>
      </c>
      <c r="C9" s="428" t="s">
        <v>355</v>
      </c>
      <c r="D9" s="478" t="s">
        <v>496</v>
      </c>
      <c r="E9" s="428" t="s">
        <v>497</v>
      </c>
      <c r="F9" s="479" t="s">
        <v>498</v>
      </c>
      <c r="G9" s="479" t="s">
        <v>499</v>
      </c>
      <c r="H9" s="428" t="s">
        <v>500</v>
      </c>
    </row>
    <row r="10" spans="1:8" ht="12.75" customHeight="1" x14ac:dyDescent="0.2">
      <c r="A10" s="1336" t="s">
        <v>501</v>
      </c>
      <c r="B10" s="1336"/>
      <c r="C10" s="1336"/>
      <c r="D10" s="1336"/>
      <c r="E10" s="1336"/>
      <c r="F10" s="1338">
        <f>F13-F21</f>
        <v>0</v>
      </c>
      <c r="G10" s="1339">
        <f>G13-G21</f>
        <v>0</v>
      </c>
      <c r="H10" s="1340"/>
    </row>
    <row r="11" spans="1:8" x14ac:dyDescent="0.2">
      <c r="A11" s="1341" t="s">
        <v>331</v>
      </c>
      <c r="B11" s="1341"/>
      <c r="C11" s="1341"/>
      <c r="D11" s="1341"/>
      <c r="E11" s="1341"/>
      <c r="F11" s="1338"/>
      <c r="G11" s="1339"/>
      <c r="H11" s="1340"/>
    </row>
    <row r="12" spans="1:8" ht="7.5" customHeight="1" x14ac:dyDescent="0.2">
      <c r="A12" s="480"/>
      <c r="B12" s="1345"/>
      <c r="C12" s="1266"/>
      <c r="D12" s="1266"/>
      <c r="E12" s="1266"/>
      <c r="F12" s="1266"/>
      <c r="G12" s="1266"/>
      <c r="H12" s="1346"/>
    </row>
    <row r="13" spans="1:8" ht="29.45" customHeight="1" x14ac:dyDescent="0.2">
      <c r="A13" s="481" t="s">
        <v>44</v>
      </c>
      <c r="B13" s="482" t="s">
        <v>502</v>
      </c>
      <c r="C13" s="483"/>
      <c r="D13" s="484"/>
      <c r="E13" s="484"/>
      <c r="F13" s="485">
        <f>F15+F16+F17+F18+F19+F20</f>
        <v>0</v>
      </c>
      <c r="G13" s="485">
        <f>G15+G16+G17+G18+G19+G20</f>
        <v>0</v>
      </c>
      <c r="H13" s="486"/>
    </row>
    <row r="14" spans="1:8" ht="9" customHeight="1" x14ac:dyDescent="0.2">
      <c r="A14" s="487"/>
      <c r="B14" s="1342"/>
      <c r="C14" s="1343"/>
      <c r="D14" s="1343"/>
      <c r="E14" s="1343"/>
      <c r="F14" s="1343"/>
      <c r="G14" s="1343"/>
      <c r="H14" s="1344"/>
    </row>
    <row r="15" spans="1:8" ht="14.45" customHeight="1" x14ac:dyDescent="0.2">
      <c r="A15" s="488">
        <v>1</v>
      </c>
      <c r="B15" s="489" t="s">
        <v>503</v>
      </c>
      <c r="C15" s="457"/>
      <c r="D15" s="490"/>
      <c r="E15" s="457"/>
      <c r="F15" s="457"/>
      <c r="G15" s="457"/>
      <c r="H15" s="457"/>
    </row>
    <row r="16" spans="1:8" ht="18" customHeight="1" x14ac:dyDescent="0.2">
      <c r="A16" s="458">
        <v>2</v>
      </c>
      <c r="B16" s="457" t="s">
        <v>504</v>
      </c>
      <c r="C16" s="457"/>
      <c r="D16" s="490"/>
      <c r="E16" s="457"/>
      <c r="F16" s="457"/>
      <c r="G16" s="457"/>
      <c r="H16" s="457"/>
    </row>
    <row r="17" spans="1:8" ht="48" x14ac:dyDescent="0.2">
      <c r="A17" s="458">
        <v>3</v>
      </c>
      <c r="B17" s="491" t="s">
        <v>505</v>
      </c>
      <c r="C17" s="457"/>
      <c r="D17" s="490"/>
      <c r="E17" s="457"/>
      <c r="F17" s="457"/>
      <c r="G17" s="457"/>
      <c r="H17" s="457"/>
    </row>
    <row r="18" spans="1:8" x14ac:dyDescent="0.2">
      <c r="A18" s="458">
        <v>4</v>
      </c>
      <c r="B18" s="492" t="s">
        <v>506</v>
      </c>
      <c r="C18" s="457"/>
      <c r="D18" s="490"/>
      <c r="E18" s="457"/>
      <c r="F18" s="457"/>
      <c r="G18" s="457"/>
      <c r="H18" s="457"/>
    </row>
    <row r="19" spans="1:8" ht="60" x14ac:dyDescent="0.2">
      <c r="A19" s="458">
        <v>5</v>
      </c>
      <c r="B19" s="492" t="s">
        <v>2229</v>
      </c>
      <c r="C19" s="457"/>
      <c r="D19" s="490"/>
      <c r="E19" s="457"/>
      <c r="F19" s="457"/>
      <c r="G19" s="457"/>
      <c r="H19" s="457"/>
    </row>
    <row r="20" spans="1:8" ht="36" x14ac:dyDescent="0.2">
      <c r="A20" s="493">
        <v>6</v>
      </c>
      <c r="B20" s="494" t="s">
        <v>1990</v>
      </c>
      <c r="C20" s="457"/>
      <c r="D20" s="495"/>
      <c r="E20" s="457"/>
      <c r="F20" s="457"/>
      <c r="G20" s="457"/>
      <c r="H20" s="457"/>
    </row>
    <row r="21" spans="1:8" ht="28.9" customHeight="1" x14ac:dyDescent="0.2">
      <c r="A21" s="481" t="s">
        <v>56</v>
      </c>
      <c r="B21" s="482" t="s">
        <v>508</v>
      </c>
      <c r="C21" s="483"/>
      <c r="D21" s="496"/>
      <c r="E21" s="484"/>
      <c r="F21" s="485">
        <f>F23+F24+F25+F26+F27</f>
        <v>0</v>
      </c>
      <c r="G21" s="485">
        <f>G23+G24+G25+G26+G27</f>
        <v>0</v>
      </c>
      <c r="H21" s="486"/>
    </row>
    <row r="22" spans="1:8" ht="7.15" customHeight="1" x14ac:dyDescent="0.2">
      <c r="A22" s="487"/>
      <c r="B22" s="1342"/>
      <c r="C22" s="1343"/>
      <c r="D22" s="1343"/>
      <c r="E22" s="1343"/>
      <c r="F22" s="1343"/>
      <c r="G22" s="1343"/>
      <c r="H22" s="1344"/>
    </row>
    <row r="23" spans="1:8" x14ac:dyDescent="0.2">
      <c r="A23" s="488">
        <v>1</v>
      </c>
      <c r="B23" s="489" t="s">
        <v>503</v>
      </c>
      <c r="C23" s="457"/>
      <c r="D23" s="490"/>
      <c r="E23" s="457"/>
      <c r="F23" s="457"/>
      <c r="G23" s="457"/>
      <c r="H23" s="457"/>
    </row>
    <row r="24" spans="1:8" x14ac:dyDescent="0.2">
      <c r="A24" s="458">
        <v>2</v>
      </c>
      <c r="B24" s="457" t="s">
        <v>504</v>
      </c>
      <c r="C24" s="457"/>
      <c r="D24" s="490"/>
      <c r="E24" s="457"/>
      <c r="F24" s="457"/>
      <c r="G24" s="457"/>
      <c r="H24" s="457"/>
    </row>
    <row r="25" spans="1:8" ht="48" x14ac:dyDescent="0.2">
      <c r="A25" s="458">
        <v>3</v>
      </c>
      <c r="B25" s="491" t="s">
        <v>505</v>
      </c>
      <c r="C25" s="457"/>
      <c r="D25" s="490"/>
      <c r="E25" s="457"/>
      <c r="F25" s="457"/>
      <c r="G25" s="457"/>
      <c r="H25" s="457"/>
    </row>
    <row r="26" spans="1:8" ht="15.75" customHeight="1" x14ac:dyDescent="0.2">
      <c r="A26" s="458">
        <v>4</v>
      </c>
      <c r="B26" s="492" t="s">
        <v>506</v>
      </c>
      <c r="C26" s="457"/>
      <c r="D26" s="490"/>
      <c r="E26" s="457"/>
      <c r="F26" s="457"/>
      <c r="G26" s="457"/>
      <c r="H26" s="457"/>
    </row>
    <row r="27" spans="1:8" ht="60" x14ac:dyDescent="0.2">
      <c r="A27" s="458">
        <v>5</v>
      </c>
      <c r="B27" s="492" t="s">
        <v>507</v>
      </c>
      <c r="C27" s="457"/>
      <c r="D27" s="490"/>
      <c r="E27" s="457"/>
      <c r="F27" s="457"/>
      <c r="G27" s="457"/>
      <c r="H27" s="457"/>
    </row>
    <row r="30" spans="1:8" x14ac:dyDescent="0.2">
      <c r="B30" s="362" t="s">
        <v>180</v>
      </c>
    </row>
    <row r="31" spans="1:8" x14ac:dyDescent="0.2">
      <c r="C31" s="464" t="s">
        <v>181</v>
      </c>
      <c r="D31" s="1177" t="s">
        <v>182</v>
      </c>
      <c r="E31" s="1177"/>
      <c r="F31" s="1177" t="s">
        <v>183</v>
      </c>
      <c r="G31" s="1177"/>
      <c r="H31" s="1177"/>
    </row>
  </sheetData>
  <sheetProtection selectLockedCells="1" selectUnlockedCells="1"/>
  <mergeCells count="15">
    <mergeCell ref="D31:E31"/>
    <mergeCell ref="F31:H31"/>
    <mergeCell ref="B22:H22"/>
    <mergeCell ref="B12:H12"/>
    <mergeCell ref="B14:H14"/>
    <mergeCell ref="A2:H2"/>
    <mergeCell ref="B3:G3"/>
    <mergeCell ref="A10:E10"/>
    <mergeCell ref="C4:E4"/>
    <mergeCell ref="C5:E5"/>
    <mergeCell ref="C6:E6"/>
    <mergeCell ref="F10:F11"/>
    <mergeCell ref="G10:G11"/>
    <mergeCell ref="H10:H11"/>
    <mergeCell ref="A11:E11"/>
  </mergeCells>
  <pageMargins left="0.31496062992125984" right="0.31496062992125984" top="0.3543307086614173" bottom="0.3543307086614173" header="0.31496062992125984" footer="0.31496062992125984"/>
  <pageSetup paperSize="9" scale="68" firstPageNumber="0" fitToHeight="0" orientation="portrait" horizontalDpi="300" verticalDpi="300" r:id="rId1"/>
  <headerFooter alignWithMargins="0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5:X20"/>
  <sheetViews>
    <sheetView topLeftCell="P1" zoomScale="88" zoomScaleNormal="88" workbookViewId="0">
      <selection activeCell="X15" sqref="X15"/>
    </sheetView>
  </sheetViews>
  <sheetFormatPr defaultColWidth="8.85546875" defaultRowHeight="12" x14ac:dyDescent="0.2"/>
  <cols>
    <col min="1" max="1" width="2.42578125" style="362" customWidth="1"/>
    <col min="2" max="2" width="5" style="362" customWidth="1"/>
    <col min="3" max="3" width="5.28515625" style="362" customWidth="1"/>
    <col min="4" max="4" width="6.140625" style="362" customWidth="1"/>
    <col min="5" max="5" width="10.7109375" style="362" customWidth="1"/>
    <col min="6" max="9" width="10.42578125" style="362" customWidth="1"/>
    <col min="10" max="10" width="6.140625" style="362" customWidth="1"/>
    <col min="11" max="11" width="11.28515625" style="362" customWidth="1"/>
    <col min="12" max="12" width="10.5703125" style="362" customWidth="1"/>
    <col min="13" max="13" width="9.42578125" style="362" customWidth="1"/>
    <col min="14" max="14" width="10" style="362" customWidth="1"/>
    <col min="15" max="15" width="7.42578125" style="362" customWidth="1"/>
    <col min="16" max="16" width="9.28515625" style="362" customWidth="1"/>
    <col min="17" max="17" width="8.28515625" style="362" customWidth="1"/>
    <col min="18" max="18" width="8.7109375" style="362" customWidth="1"/>
    <col min="19" max="19" width="10.7109375" style="362" customWidth="1"/>
    <col min="20" max="20" width="7.7109375" style="362" customWidth="1"/>
    <col min="21" max="21" width="6.7109375" style="362" customWidth="1"/>
    <col min="22" max="22" width="6.140625" style="362" customWidth="1"/>
    <col min="23" max="23" width="5.85546875" style="362" customWidth="1"/>
    <col min="24" max="24" width="10.28515625" style="362" customWidth="1"/>
    <col min="25" max="16384" width="8.85546875" style="362"/>
  </cols>
  <sheetData>
    <row r="5" spans="1:24" ht="12.75" customHeight="1" x14ac:dyDescent="0.2">
      <c r="A5" s="1170" t="s">
        <v>328</v>
      </c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</row>
    <row r="6" spans="1:24" ht="12.75" customHeight="1" x14ac:dyDescent="0.2">
      <c r="A6" s="1170" t="s">
        <v>2000</v>
      </c>
      <c r="B6" s="1170"/>
      <c r="C6" s="1170"/>
      <c r="D6" s="1170"/>
      <c r="E6" s="1170"/>
      <c r="F6" s="1170"/>
      <c r="G6" s="1170"/>
      <c r="H6" s="1170"/>
      <c r="I6" s="1170"/>
      <c r="J6" s="1170"/>
      <c r="K6" s="1170"/>
      <c r="L6" s="1170"/>
      <c r="M6" s="1170"/>
      <c r="N6" s="1170"/>
      <c r="O6" s="1170"/>
      <c r="P6" s="1170"/>
      <c r="Q6" s="1170"/>
      <c r="R6" s="1170"/>
      <c r="S6" s="1170"/>
      <c r="T6" s="1170"/>
      <c r="U6" s="1170"/>
      <c r="V6" s="1170"/>
      <c r="W6" s="1170"/>
      <c r="X6" s="1170"/>
    </row>
    <row r="7" spans="1:24" ht="21.75" customHeight="1" x14ac:dyDescent="0.2">
      <c r="A7" s="1170">
        <f>Декларация!G9</f>
        <v>0</v>
      </c>
      <c r="B7" s="1170"/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1170"/>
      <c r="X7" s="1170"/>
    </row>
    <row r="8" spans="1:24" ht="21.75" customHeight="1" x14ac:dyDescent="0.2">
      <c r="A8" s="1172">
        <f>Декларация!D5</f>
        <v>0</v>
      </c>
      <c r="B8" s="1172"/>
      <c r="C8" s="1172"/>
      <c r="D8" s="1172"/>
      <c r="E8" s="1172"/>
      <c r="F8" s="1172"/>
      <c r="G8" s="1172"/>
      <c r="H8" s="1172"/>
      <c r="I8" s="1172"/>
      <c r="J8" s="1172"/>
      <c r="K8" s="1172"/>
      <c r="L8" s="1172"/>
      <c r="M8" s="1172"/>
      <c r="N8" s="1172"/>
      <c r="O8" s="1172"/>
      <c r="P8" s="1172"/>
      <c r="Q8" s="1172"/>
      <c r="R8" s="1172"/>
      <c r="S8" s="1172"/>
      <c r="T8" s="1172"/>
      <c r="U8" s="1172"/>
      <c r="V8" s="1172"/>
      <c r="W8" s="1172"/>
      <c r="X8" s="1172"/>
    </row>
    <row r="9" spans="1:24" ht="21.75" customHeight="1" x14ac:dyDescent="0.2">
      <c r="A9" s="1348">
        <f>'100.00.025'!A6:Z6</f>
        <v>0</v>
      </c>
      <c r="B9" s="1348"/>
      <c r="C9" s="1348"/>
      <c r="D9" s="1348"/>
      <c r="E9" s="1348"/>
      <c r="F9" s="1348"/>
      <c r="G9" s="1348"/>
      <c r="H9" s="1348"/>
      <c r="I9" s="1348"/>
      <c r="J9" s="1348"/>
      <c r="K9" s="1348"/>
      <c r="L9" s="1348"/>
      <c r="M9" s="1348"/>
      <c r="N9" s="1348"/>
      <c r="O9" s="1348"/>
      <c r="P9" s="1348"/>
      <c r="Q9" s="1348"/>
      <c r="R9" s="1348"/>
      <c r="S9" s="1348"/>
      <c r="T9" s="1348"/>
      <c r="U9" s="1348"/>
      <c r="V9" s="1348"/>
      <c r="W9" s="1348"/>
      <c r="X9" s="1348"/>
    </row>
    <row r="10" spans="1:24" ht="184.9" customHeight="1" x14ac:dyDescent="0.2">
      <c r="A10" s="525" t="s">
        <v>473</v>
      </c>
      <c r="B10" s="525" t="s">
        <v>535</v>
      </c>
      <c r="C10" s="525" t="s">
        <v>536</v>
      </c>
      <c r="D10" s="525" t="s">
        <v>537</v>
      </c>
      <c r="E10" s="525" t="s">
        <v>538</v>
      </c>
      <c r="F10" s="525" t="s">
        <v>539</v>
      </c>
      <c r="G10" s="525" t="s">
        <v>540</v>
      </c>
      <c r="H10" s="525" t="s">
        <v>541</v>
      </c>
      <c r="I10" s="525" t="s">
        <v>542</v>
      </c>
      <c r="J10" s="525" t="s">
        <v>543</v>
      </c>
      <c r="K10" s="525" t="s">
        <v>544</v>
      </c>
      <c r="L10" s="526" t="s">
        <v>545</v>
      </c>
      <c r="M10" s="525" t="s">
        <v>546</v>
      </c>
      <c r="N10" s="525" t="s">
        <v>547</v>
      </c>
      <c r="O10" s="525" t="s">
        <v>548</v>
      </c>
      <c r="P10" s="527" t="s">
        <v>549</v>
      </c>
      <c r="Q10" s="526" t="s">
        <v>550</v>
      </c>
      <c r="R10" s="526" t="s">
        <v>551</v>
      </c>
      <c r="S10" s="526" t="s">
        <v>552</v>
      </c>
      <c r="T10" s="526" t="s">
        <v>553</v>
      </c>
      <c r="U10" s="526" t="s">
        <v>554</v>
      </c>
      <c r="V10" s="526" t="s">
        <v>555</v>
      </c>
      <c r="W10" s="526" t="s">
        <v>556</v>
      </c>
      <c r="X10" s="526" t="s">
        <v>557</v>
      </c>
    </row>
    <row r="11" spans="1:24" ht="20.25" customHeight="1" x14ac:dyDescent="0.2">
      <c r="A11" s="368">
        <v>1</v>
      </c>
      <c r="B11" s="368">
        <v>2</v>
      </c>
      <c r="C11" s="368">
        <v>3</v>
      </c>
      <c r="D11" s="368">
        <v>4</v>
      </c>
      <c r="E11" s="368">
        <v>5</v>
      </c>
      <c r="F11" s="368">
        <v>6</v>
      </c>
      <c r="G11" s="368">
        <v>7</v>
      </c>
      <c r="H11" s="368">
        <v>8</v>
      </c>
      <c r="I11" s="368">
        <v>9</v>
      </c>
      <c r="J11" s="368">
        <v>10</v>
      </c>
      <c r="K11" s="368">
        <v>11</v>
      </c>
      <c r="L11" s="368">
        <v>12</v>
      </c>
      <c r="M11" s="368">
        <v>13</v>
      </c>
      <c r="N11" s="368">
        <v>14</v>
      </c>
      <c r="O11" s="368">
        <v>15</v>
      </c>
      <c r="P11" s="368">
        <v>16</v>
      </c>
      <c r="Q11" s="368">
        <v>17</v>
      </c>
      <c r="R11" s="368">
        <v>18</v>
      </c>
      <c r="S11" s="368">
        <v>19</v>
      </c>
      <c r="T11" s="368">
        <v>20</v>
      </c>
      <c r="U11" s="368">
        <v>21</v>
      </c>
      <c r="V11" s="368">
        <v>22</v>
      </c>
      <c r="W11" s="368">
        <v>23</v>
      </c>
      <c r="X11" s="368">
        <v>24</v>
      </c>
    </row>
    <row r="12" spans="1:24" ht="25.9" customHeight="1" x14ac:dyDescent="0.2">
      <c r="A12" s="1347" t="s">
        <v>330</v>
      </c>
      <c r="B12" s="1347"/>
      <c r="C12" s="1347"/>
      <c r="D12" s="1347"/>
      <c r="E12" s="1347"/>
      <c r="F12" s="1347"/>
      <c r="G12" s="528">
        <f>SUM(G13:G16)</f>
        <v>0</v>
      </c>
      <c r="H12" s="528">
        <f>SUM(H13:H16)</f>
        <v>0</v>
      </c>
      <c r="I12" s="529">
        <f>G12+H12</f>
        <v>0</v>
      </c>
      <c r="J12" s="530"/>
      <c r="K12" s="531"/>
      <c r="L12" s="503"/>
      <c r="M12" s="532"/>
      <c r="N12" s="533"/>
      <c r="O12" s="533"/>
      <c r="P12" s="534"/>
      <c r="Q12" s="534"/>
      <c r="R12" s="534"/>
      <c r="S12" s="534"/>
      <c r="T12" s="535"/>
      <c r="U12" s="536"/>
      <c r="V12" s="536"/>
      <c r="W12" s="535"/>
      <c r="X12" s="536">
        <f>X13+X14+X15+X16</f>
        <v>0</v>
      </c>
    </row>
    <row r="13" spans="1:24" x14ac:dyDescent="0.2">
      <c r="A13" s="368"/>
      <c r="B13" s="368"/>
      <c r="C13" s="368"/>
      <c r="D13" s="368"/>
      <c r="E13" s="368"/>
      <c r="F13" s="368"/>
      <c r="G13" s="368"/>
      <c r="H13" s="368"/>
      <c r="I13" s="368">
        <f>G13+H13</f>
        <v>0</v>
      </c>
      <c r="J13" s="368"/>
      <c r="K13" s="506"/>
      <c r="L13" s="417"/>
      <c r="M13" s="368"/>
      <c r="N13" s="368"/>
      <c r="O13" s="368"/>
      <c r="P13" s="417"/>
      <c r="Q13" s="417"/>
      <c r="R13" s="417"/>
      <c r="S13" s="417"/>
      <c r="T13" s="417"/>
      <c r="U13" s="417"/>
      <c r="V13" s="417"/>
      <c r="W13" s="417"/>
      <c r="X13" s="417"/>
    </row>
    <row r="14" spans="1:24" x14ac:dyDescent="0.2">
      <c r="A14" s="368"/>
      <c r="B14" s="368"/>
      <c r="C14" s="368"/>
      <c r="D14" s="368"/>
      <c r="E14" s="368"/>
      <c r="F14" s="368"/>
      <c r="G14" s="368"/>
      <c r="H14" s="368"/>
      <c r="I14" s="694">
        <f t="shared" ref="I14:I16" si="0">G14+H14</f>
        <v>0</v>
      </c>
      <c r="J14" s="368"/>
      <c r="K14" s="368"/>
      <c r="L14" s="417"/>
      <c r="M14" s="368"/>
      <c r="N14" s="368"/>
      <c r="O14" s="368"/>
      <c r="P14" s="417"/>
      <c r="Q14" s="417"/>
      <c r="R14" s="417"/>
      <c r="S14" s="417"/>
      <c r="T14" s="417"/>
      <c r="U14" s="417"/>
      <c r="V14" s="417"/>
      <c r="W14" s="417"/>
      <c r="X14" s="417"/>
    </row>
    <row r="15" spans="1:24" x14ac:dyDescent="0.2">
      <c r="A15" s="368"/>
      <c r="B15" s="368"/>
      <c r="C15" s="368"/>
      <c r="D15" s="368"/>
      <c r="E15" s="368"/>
      <c r="F15" s="368"/>
      <c r="G15" s="368"/>
      <c r="H15" s="368"/>
      <c r="I15" s="694">
        <f t="shared" si="0"/>
        <v>0</v>
      </c>
      <c r="J15" s="368"/>
      <c r="K15" s="368"/>
      <c r="L15" s="417"/>
      <c r="M15" s="368"/>
      <c r="N15" s="368"/>
      <c r="O15" s="368"/>
      <c r="P15" s="417"/>
      <c r="Q15" s="417"/>
      <c r="R15" s="417"/>
      <c r="S15" s="417"/>
      <c r="T15" s="417"/>
      <c r="U15" s="417"/>
      <c r="V15" s="417"/>
      <c r="W15" s="417"/>
      <c r="X15" s="417"/>
    </row>
    <row r="16" spans="1:24" x14ac:dyDescent="0.2">
      <c r="A16" s="368"/>
      <c r="B16" s="368"/>
      <c r="C16" s="368"/>
      <c r="D16" s="368"/>
      <c r="E16" s="368"/>
      <c r="F16" s="368"/>
      <c r="G16" s="368"/>
      <c r="H16" s="368"/>
      <c r="I16" s="694">
        <f t="shared" si="0"/>
        <v>0</v>
      </c>
      <c r="J16" s="368"/>
      <c r="K16" s="368"/>
      <c r="L16" s="417"/>
      <c r="M16" s="368"/>
      <c r="N16" s="368"/>
      <c r="O16" s="368"/>
      <c r="P16" s="417"/>
      <c r="Q16" s="417"/>
      <c r="R16" s="417"/>
      <c r="S16" s="417"/>
      <c r="T16" s="417"/>
      <c r="U16" s="417"/>
      <c r="V16" s="417"/>
      <c r="W16" s="417"/>
      <c r="X16" s="537"/>
    </row>
    <row r="19" spans="1:18" x14ac:dyDescent="0.2">
      <c r="A19" s="1175" t="s">
        <v>180</v>
      </c>
      <c r="B19" s="1175"/>
      <c r="C19" s="1175"/>
      <c r="D19" s="1176"/>
      <c r="E19" s="1176"/>
      <c r="F19" s="1176"/>
      <c r="G19" s="419"/>
      <c r="H19" s="420"/>
      <c r="I19" s="420"/>
      <c r="J19" s="420"/>
      <c r="K19" s="420"/>
      <c r="L19" s="420"/>
      <c r="M19" s="1176"/>
      <c r="N19" s="1176"/>
      <c r="O19" s="1176"/>
      <c r="P19" s="1176"/>
      <c r="Q19" s="1176"/>
      <c r="R19" s="1176"/>
    </row>
    <row r="20" spans="1:18" x14ac:dyDescent="0.2">
      <c r="A20" s="421"/>
      <c r="B20" s="421"/>
      <c r="C20" s="421"/>
      <c r="D20" s="1149" t="s">
        <v>181</v>
      </c>
      <c r="E20" s="1149"/>
      <c r="F20" s="1149"/>
      <c r="G20" s="423"/>
      <c r="H20" s="1177" t="s">
        <v>182</v>
      </c>
      <c r="I20" s="1177"/>
      <c r="J20" s="1177"/>
      <c r="K20" s="1177"/>
      <c r="L20" s="421"/>
      <c r="M20" s="1149" t="s">
        <v>183</v>
      </c>
      <c r="N20" s="1149"/>
      <c r="O20" s="1149"/>
      <c r="P20" s="1149"/>
      <c r="Q20" s="1149"/>
      <c r="R20" s="1149"/>
    </row>
  </sheetData>
  <sheetProtection selectLockedCells="1" selectUnlockedCells="1"/>
  <mergeCells count="12">
    <mergeCell ref="A19:C19"/>
    <mergeCell ref="D19:F19"/>
    <mergeCell ref="M19:R19"/>
    <mergeCell ref="D20:F20"/>
    <mergeCell ref="H20:K20"/>
    <mergeCell ref="M20:R20"/>
    <mergeCell ref="A12:F12"/>
    <mergeCell ref="A5:X5"/>
    <mergeCell ref="A6:X6"/>
    <mergeCell ref="A7:X7"/>
    <mergeCell ref="A8:X8"/>
    <mergeCell ref="A9:X9"/>
  </mergeCells>
  <pageMargins left="0.31496062992125984" right="0.31496062992125984" top="0.3543307086614173" bottom="0.3543307086614173" header="0.31496062992125984" footer="0.31496062992125984"/>
  <pageSetup paperSize="9" scale="72" firstPageNumber="0" orientation="landscape" horizontalDpi="300" verticalDpi="300" r:id="rId1"/>
  <headerFooter alignWithMargins="0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6:W43"/>
  <sheetViews>
    <sheetView topLeftCell="C35" zoomScale="88" zoomScaleNormal="88" workbookViewId="0">
      <selection activeCell="E28" sqref="E28"/>
    </sheetView>
  </sheetViews>
  <sheetFormatPr defaultColWidth="8.85546875" defaultRowHeight="13.9" customHeight="1" x14ac:dyDescent="0.2"/>
  <cols>
    <col min="1" max="1" width="12.7109375" style="362" customWidth="1"/>
    <col min="2" max="2" width="57.42578125" style="362" customWidth="1"/>
    <col min="3" max="3" width="19.85546875" style="362" customWidth="1"/>
    <col min="4" max="4" width="17.28515625" style="362" customWidth="1"/>
    <col min="5" max="5" width="12" style="362" customWidth="1"/>
    <col min="6" max="6" width="12.5703125" style="362" customWidth="1"/>
    <col min="7" max="7" width="9.42578125" style="362" customWidth="1"/>
    <col min="8" max="8" width="8.42578125" style="362" customWidth="1"/>
    <col min="9" max="9" width="14.7109375" style="362" customWidth="1"/>
    <col min="10" max="11" width="14.5703125" style="362" customWidth="1"/>
    <col min="12" max="12" width="10.5703125" style="362" customWidth="1"/>
    <col min="13" max="13" width="11.28515625" style="362" customWidth="1"/>
    <col min="14" max="14" width="7.7109375" style="362" customWidth="1"/>
    <col min="15" max="15" width="6.5703125" style="362" customWidth="1"/>
    <col min="16" max="16" width="2.85546875" style="362" customWidth="1"/>
    <col min="17" max="17" width="8.85546875" style="362"/>
    <col min="18" max="18" width="8.28515625" style="362" customWidth="1"/>
    <col min="19" max="20" width="0" style="362" hidden="1" customWidth="1"/>
    <col min="21" max="21" width="21.5703125" style="362" customWidth="1"/>
    <col min="22" max="16384" width="8.85546875" style="362"/>
  </cols>
  <sheetData>
    <row r="6" spans="1:23" ht="13.9" customHeight="1" x14ac:dyDescent="0.2">
      <c r="A6" s="452"/>
      <c r="B6" s="1266" t="s">
        <v>328</v>
      </c>
      <c r="C6" s="1266"/>
      <c r="D6" s="1266"/>
      <c r="E6" s="1266"/>
      <c r="F6" s="1266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13"/>
      <c r="V6" s="413"/>
      <c r="W6" s="413"/>
    </row>
    <row r="7" spans="1:23" ht="24.6" customHeight="1" x14ac:dyDescent="0.2">
      <c r="A7" s="367"/>
      <c r="B7" s="1170" t="s">
        <v>2230</v>
      </c>
      <c r="C7" s="1266"/>
      <c r="D7" s="1266"/>
      <c r="E7" s="1266"/>
      <c r="F7" s="1266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497"/>
      <c r="V7" s="413"/>
      <c r="W7" s="413"/>
    </row>
    <row r="8" spans="1:23" ht="13.9" customHeight="1" x14ac:dyDescent="0.2">
      <c r="A8" s="498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13"/>
      <c r="V8" s="413"/>
      <c r="W8" s="413"/>
    </row>
    <row r="9" spans="1:23" ht="13.9" customHeight="1" x14ac:dyDescent="0.2">
      <c r="A9" s="454"/>
      <c r="B9" s="1337">
        <f>Декларация!D5</f>
        <v>0</v>
      </c>
      <c r="C9" s="1337"/>
      <c r="D9" s="1337"/>
      <c r="E9" s="1337"/>
      <c r="F9" s="662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413"/>
      <c r="V9" s="413"/>
      <c r="W9" s="413"/>
    </row>
    <row r="10" spans="1:23" ht="13.9" customHeight="1" x14ac:dyDescent="0.2">
      <c r="A10" s="454"/>
      <c r="B10" s="1266">
        <f>Декларация!G9</f>
        <v>0</v>
      </c>
      <c r="C10" s="1266"/>
      <c r="D10" s="1266"/>
      <c r="E10" s="1266"/>
      <c r="F10" s="660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13"/>
      <c r="V10" s="413"/>
      <c r="W10" s="413"/>
    </row>
    <row r="11" spans="1:23" ht="13.9" customHeight="1" x14ac:dyDescent="0.2">
      <c r="A11" s="454"/>
      <c r="B11" s="1266">
        <f>Декларация!G7</f>
        <v>0</v>
      </c>
      <c r="C11" s="1266"/>
      <c r="D11" s="1266"/>
      <c r="E11" s="1266"/>
      <c r="F11" s="660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99"/>
      <c r="W11" s="499"/>
    </row>
    <row r="12" spans="1:23" ht="13.9" customHeight="1" x14ac:dyDescent="0.2">
      <c r="A12" s="454"/>
      <c r="B12" s="626"/>
      <c r="C12" s="626"/>
      <c r="D12" s="626"/>
      <c r="E12" s="626"/>
      <c r="F12" s="663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99"/>
      <c r="W12" s="499"/>
    </row>
    <row r="13" spans="1:23" ht="35.450000000000003" customHeight="1" x14ac:dyDescent="0.2">
      <c r="A13" s="368" t="s">
        <v>510</v>
      </c>
      <c r="B13" s="368" t="s">
        <v>511</v>
      </c>
      <c r="C13" s="368" t="s">
        <v>512</v>
      </c>
      <c r="D13" s="368" t="s">
        <v>345</v>
      </c>
      <c r="E13" s="368" t="s">
        <v>329</v>
      </c>
      <c r="F13" s="500" t="s">
        <v>513</v>
      </c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</row>
    <row r="14" spans="1:23" ht="39.6" customHeight="1" x14ac:dyDescent="0.2">
      <c r="A14" s="1355" t="s">
        <v>528</v>
      </c>
      <c r="B14" s="1355"/>
      <c r="C14" s="1356"/>
      <c r="D14" s="1356"/>
      <c r="E14" s="524">
        <f>E22+E23+E24+E25+E26+E27</f>
        <v>0</v>
      </c>
      <c r="F14" s="502"/>
    </row>
    <row r="15" spans="1:23" ht="32.450000000000003" customHeight="1" thickBot="1" x14ac:dyDescent="0.25">
      <c r="A15" s="502" t="s">
        <v>1991</v>
      </c>
      <c r="B15" s="1354" t="s">
        <v>1852</v>
      </c>
      <c r="C15" s="1354"/>
      <c r="D15" s="1354"/>
      <c r="E15" s="1354"/>
      <c r="F15" s="1354"/>
    </row>
    <row r="16" spans="1:23" ht="32.450000000000003" customHeight="1" x14ac:dyDescent="0.2">
      <c r="A16" s="502" t="s">
        <v>13</v>
      </c>
      <c r="B16" s="1350" t="s">
        <v>514</v>
      </c>
      <c r="C16" s="1350"/>
      <c r="D16" s="1350"/>
      <c r="E16" s="665">
        <f>E17+E18+E19</f>
        <v>0</v>
      </c>
      <c r="F16" s="666"/>
    </row>
    <row r="17" spans="1:6" ht="48" x14ac:dyDescent="0.2">
      <c r="A17" s="368">
        <v>1</v>
      </c>
      <c r="B17" s="504" t="s">
        <v>1992</v>
      </c>
      <c r="C17" s="505"/>
      <c r="D17" s="368"/>
      <c r="E17" s="733"/>
      <c r="F17" s="368"/>
    </row>
    <row r="18" spans="1:6" ht="48" x14ac:dyDescent="0.2">
      <c r="A18" s="368">
        <v>2</v>
      </c>
      <c r="B18" s="504" t="s">
        <v>2231</v>
      </c>
      <c r="C18" s="505"/>
      <c r="D18" s="368"/>
      <c r="E18" s="508"/>
      <c r="F18" s="368"/>
    </row>
    <row r="19" spans="1:6" ht="40.9" customHeight="1" thickBot="1" x14ac:dyDescent="0.25">
      <c r="A19" s="368">
        <v>3</v>
      </c>
      <c r="B19" s="504" t="s">
        <v>1853</v>
      </c>
      <c r="C19" s="505"/>
      <c r="D19" s="368"/>
      <c r="E19" s="734"/>
      <c r="F19" s="508"/>
    </row>
    <row r="20" spans="1:6" ht="36.6" customHeight="1" thickBot="1" x14ac:dyDescent="0.25">
      <c r="A20" s="667" t="s">
        <v>15</v>
      </c>
      <c r="B20" s="1350" t="s">
        <v>515</v>
      </c>
      <c r="C20" s="1350"/>
      <c r="D20" s="1350"/>
      <c r="E20" s="732">
        <f>Декларация!Q274</f>
        <v>0</v>
      </c>
      <c r="F20" s="509"/>
    </row>
    <row r="21" spans="1:6" ht="36.6" customHeight="1" thickBot="1" x14ac:dyDescent="0.25">
      <c r="A21" s="664" t="s">
        <v>516</v>
      </c>
      <c r="B21" s="1351" t="s">
        <v>1993</v>
      </c>
      <c r="C21" s="1351"/>
      <c r="D21" s="1351"/>
      <c r="E21" s="732">
        <f>IF(E20&gt;0,E20*4%,0)</f>
        <v>0</v>
      </c>
      <c r="F21" s="509"/>
    </row>
    <row r="22" spans="1:6" ht="36.6" customHeight="1" thickBot="1" x14ac:dyDescent="0.25">
      <c r="A22" s="485" t="s">
        <v>44</v>
      </c>
      <c r="B22" s="1352" t="s">
        <v>517</v>
      </c>
      <c r="C22" s="1352"/>
      <c r="D22" s="1352"/>
      <c r="E22" s="735">
        <f>IF(E16&lt;E21,E16,E21)</f>
        <v>0</v>
      </c>
      <c r="F22" s="510"/>
    </row>
    <row r="23" spans="1:6" ht="36.75" thickBot="1" x14ac:dyDescent="0.25">
      <c r="A23" s="506" t="s">
        <v>1995</v>
      </c>
      <c r="B23" s="511" t="s">
        <v>518</v>
      </c>
      <c r="C23" s="512"/>
      <c r="D23" s="506"/>
      <c r="E23" s="513"/>
      <c r="F23" s="368"/>
    </row>
    <row r="24" spans="1:6" ht="59.45" customHeight="1" thickBot="1" x14ac:dyDescent="0.25">
      <c r="A24" s="502" t="s">
        <v>1996</v>
      </c>
      <c r="B24" s="514" t="s">
        <v>519</v>
      </c>
      <c r="C24" s="515"/>
      <c r="D24" s="516"/>
      <c r="E24" s="668"/>
      <c r="F24" s="442"/>
    </row>
    <row r="25" spans="1:6" ht="24" x14ac:dyDescent="0.2">
      <c r="A25" s="368" t="s">
        <v>1997</v>
      </c>
      <c r="B25" s="504" t="s">
        <v>1994</v>
      </c>
      <c r="C25" s="505"/>
      <c r="D25" s="368"/>
      <c r="E25" s="506"/>
      <c r="F25" s="368"/>
    </row>
    <row r="26" spans="1:6" ht="48.75" thickBot="1" x14ac:dyDescent="0.25">
      <c r="A26" s="368" t="s">
        <v>1998</v>
      </c>
      <c r="B26" s="517" t="s">
        <v>520</v>
      </c>
      <c r="C26" s="518"/>
      <c r="D26" s="519"/>
      <c r="E26" s="519"/>
      <c r="F26" s="519"/>
    </row>
    <row r="27" spans="1:6" ht="45" customHeight="1" thickBot="1" x14ac:dyDescent="0.25">
      <c r="A27" s="502" t="s">
        <v>1999</v>
      </c>
      <c r="B27" s="520" t="s">
        <v>521</v>
      </c>
      <c r="C27" s="1353" t="s">
        <v>330</v>
      </c>
      <c r="D27" s="1353"/>
      <c r="E27" s="669">
        <f>SUM(E28:E38)</f>
        <v>0</v>
      </c>
      <c r="F27" s="521"/>
    </row>
    <row r="28" spans="1:6" ht="24" x14ac:dyDescent="0.2">
      <c r="A28" s="368">
        <v>1</v>
      </c>
      <c r="B28" s="504" t="s">
        <v>2046</v>
      </c>
      <c r="C28" s="512"/>
      <c r="D28" s="506"/>
      <c r="E28" s="506"/>
      <c r="F28" s="523"/>
    </row>
    <row r="29" spans="1:6" ht="48" x14ac:dyDescent="0.2">
      <c r="A29" s="368">
        <v>2</v>
      </c>
      <c r="B29" s="504" t="s">
        <v>522</v>
      </c>
      <c r="C29" s="505"/>
      <c r="D29" s="368"/>
      <c r="E29" s="368"/>
      <c r="F29" s="522"/>
    </row>
    <row r="30" spans="1:6" ht="24" x14ac:dyDescent="0.2">
      <c r="A30" s="368">
        <v>3</v>
      </c>
      <c r="B30" s="504" t="s">
        <v>523</v>
      </c>
      <c r="C30" s="505"/>
      <c r="D30" s="368"/>
      <c r="E30" s="368"/>
      <c r="F30" s="522"/>
    </row>
    <row r="31" spans="1:6" ht="36" x14ac:dyDescent="0.2">
      <c r="A31" s="368">
        <v>4</v>
      </c>
      <c r="B31" s="504" t="s">
        <v>524</v>
      </c>
      <c r="C31" s="505"/>
      <c r="D31" s="368"/>
      <c r="E31" s="368"/>
      <c r="F31" s="522"/>
    </row>
    <row r="32" spans="1:6" ht="36" x14ac:dyDescent="0.2">
      <c r="A32" s="368">
        <v>5</v>
      </c>
      <c r="B32" s="504" t="s">
        <v>525</v>
      </c>
      <c r="C32" s="505"/>
      <c r="D32" s="368"/>
      <c r="E32" s="368"/>
      <c r="F32" s="522"/>
    </row>
    <row r="33" spans="1:6" ht="36" x14ac:dyDescent="0.2">
      <c r="A33" s="368">
        <v>6</v>
      </c>
      <c r="B33" s="504" t="s">
        <v>526</v>
      </c>
      <c r="C33" s="505"/>
      <c r="D33" s="368"/>
      <c r="E33" s="368"/>
      <c r="F33" s="522"/>
    </row>
    <row r="34" spans="1:6" ht="60" x14ac:dyDescent="0.2">
      <c r="A34" s="368">
        <v>7</v>
      </c>
      <c r="B34" s="504" t="s">
        <v>2047</v>
      </c>
      <c r="C34" s="505"/>
      <c r="D34" s="368"/>
      <c r="E34" s="368"/>
      <c r="F34" s="522"/>
    </row>
    <row r="35" spans="1:6" ht="48" x14ac:dyDescent="0.2">
      <c r="A35" s="368">
        <v>8</v>
      </c>
      <c r="B35" s="504" t="s">
        <v>2048</v>
      </c>
      <c r="C35" s="505"/>
      <c r="D35" s="368"/>
      <c r="E35" s="368"/>
      <c r="F35" s="522"/>
    </row>
    <row r="36" spans="1:6" ht="96" x14ac:dyDescent="0.2">
      <c r="A36" s="519">
        <v>9</v>
      </c>
      <c r="B36" s="507" t="s">
        <v>527</v>
      </c>
      <c r="C36" s="505"/>
      <c r="D36" s="368"/>
      <c r="E36" s="368"/>
      <c r="F36" s="522"/>
    </row>
    <row r="37" spans="1:6" ht="96" x14ac:dyDescent="0.2">
      <c r="A37" s="605">
        <v>10</v>
      </c>
      <c r="B37" s="606" t="s">
        <v>2049</v>
      </c>
      <c r="C37" s="604"/>
      <c r="D37" s="368"/>
      <c r="E37" s="368"/>
      <c r="F37" s="522"/>
    </row>
    <row r="38" spans="1:6" ht="120" x14ac:dyDescent="0.2">
      <c r="A38" s="605">
        <v>11</v>
      </c>
      <c r="B38" s="593" t="s">
        <v>2050</v>
      </c>
      <c r="C38" s="604"/>
      <c r="D38" s="368"/>
      <c r="E38" s="368"/>
      <c r="F38" s="522"/>
    </row>
    <row r="41" spans="1:6" ht="13.9" customHeight="1" x14ac:dyDescent="0.2">
      <c r="A41" s="1269" t="s">
        <v>529</v>
      </c>
      <c r="B41" s="1269"/>
      <c r="C41" s="1349" t="s">
        <v>530</v>
      </c>
      <c r="D41" s="1349"/>
    </row>
    <row r="43" spans="1:6" ht="13.9" customHeight="1" x14ac:dyDescent="0.2">
      <c r="A43" s="1269" t="s">
        <v>531</v>
      </c>
      <c r="B43" s="1269"/>
    </row>
  </sheetData>
  <sheetProtection selectLockedCells="1" selectUnlockedCells="1"/>
  <mergeCells count="15">
    <mergeCell ref="B7:F7"/>
    <mergeCell ref="B15:F15"/>
    <mergeCell ref="B6:F6"/>
    <mergeCell ref="B9:E9"/>
    <mergeCell ref="B10:E10"/>
    <mergeCell ref="B11:E11"/>
    <mergeCell ref="A14:D14"/>
    <mergeCell ref="A41:B41"/>
    <mergeCell ref="C41:D41"/>
    <mergeCell ref="A43:B43"/>
    <mergeCell ref="B16:D16"/>
    <mergeCell ref="B20:D20"/>
    <mergeCell ref="B21:D21"/>
    <mergeCell ref="B22:D22"/>
    <mergeCell ref="C27:D27"/>
  </mergeCells>
  <pageMargins left="0.31496062992125984" right="0.31496062992125984" top="0.3543307086614173" bottom="0.3543307086614173" header="0.31496062992125984" footer="0.31496062992125984"/>
  <pageSetup paperSize="9" scale="82" firstPageNumber="0" fitToHeight="0" orientation="portrait" horizontalDpi="300" verticalDpi="300" r:id="rId1"/>
  <headerFooter alignWithMargins="0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6:Z33"/>
  <sheetViews>
    <sheetView topLeftCell="C8" zoomScale="88" zoomScaleNormal="88" workbookViewId="0">
      <selection activeCell="G18" sqref="G18:K27"/>
    </sheetView>
  </sheetViews>
  <sheetFormatPr defaultRowHeight="12" x14ac:dyDescent="0.2"/>
  <cols>
    <col min="1" max="2" width="4.140625" style="205" customWidth="1"/>
    <col min="3" max="3" width="9.28515625" style="205" customWidth="1"/>
    <col min="4" max="4" width="5" style="205" customWidth="1"/>
    <col min="5" max="5" width="1.85546875" style="205" customWidth="1"/>
    <col min="6" max="6" width="2" style="205" customWidth="1"/>
    <col min="7" max="7" width="3.28515625" style="205" customWidth="1"/>
    <col min="8" max="8" width="4.28515625" style="205" customWidth="1"/>
    <col min="9" max="10" width="4" style="205" customWidth="1"/>
    <col min="11" max="12" width="16.28515625" style="205" customWidth="1"/>
    <col min="13" max="13" width="3.28515625" style="206" customWidth="1"/>
    <col min="14" max="14" width="2.7109375" style="206" customWidth="1"/>
    <col min="15" max="15" width="3.28515625" style="206" customWidth="1"/>
    <col min="16" max="16" width="5.42578125" style="206" customWidth="1"/>
    <col min="17" max="17" width="3" style="207" customWidth="1"/>
    <col min="18" max="20" width="3.28515625" style="207" customWidth="1"/>
    <col min="21" max="21" width="1.28515625" style="207" customWidth="1"/>
    <col min="22" max="25" width="3.28515625" style="207" customWidth="1"/>
    <col min="26" max="26" width="1.7109375" style="207" customWidth="1"/>
    <col min="27" max="16384" width="9.140625" style="205"/>
  </cols>
  <sheetData>
    <row r="6" spans="1:26" ht="8.25" customHeight="1" x14ac:dyDescent="0.2">
      <c r="A6" s="1365"/>
      <c r="B6" s="1365"/>
      <c r="C6" s="1365"/>
      <c r="D6" s="1365"/>
      <c r="E6" s="1365"/>
      <c r="F6" s="1365"/>
      <c r="G6" s="1365"/>
      <c r="H6" s="1365"/>
      <c r="I6" s="1365"/>
      <c r="J6" s="1365"/>
      <c r="K6" s="1365"/>
      <c r="L6" s="1365"/>
      <c r="M6" s="1365"/>
      <c r="N6" s="1365"/>
      <c r="O6" s="1365"/>
      <c r="P6" s="1365"/>
      <c r="Q6" s="1365"/>
      <c r="R6" s="1365"/>
      <c r="S6" s="1365"/>
    </row>
    <row r="7" spans="1:26" ht="15.75" customHeight="1" x14ac:dyDescent="0.2">
      <c r="A7" s="1366" t="s">
        <v>328</v>
      </c>
      <c r="B7" s="1366"/>
      <c r="C7" s="1366"/>
      <c r="D7" s="1366"/>
      <c r="E7" s="1366"/>
      <c r="F7" s="1366"/>
      <c r="G7" s="1366"/>
      <c r="H7" s="1366"/>
      <c r="I7" s="1366"/>
      <c r="J7" s="1366"/>
      <c r="K7" s="1366"/>
      <c r="L7" s="1366"/>
      <c r="M7" s="1366"/>
      <c r="N7" s="1366"/>
      <c r="O7" s="1366"/>
      <c r="P7" s="1366"/>
      <c r="Q7" s="1366"/>
      <c r="R7" s="1366"/>
      <c r="S7" s="1366"/>
    </row>
    <row r="8" spans="1:26" ht="12.75" customHeight="1" x14ac:dyDescent="0.2">
      <c r="A8" s="1366" t="s">
        <v>2232</v>
      </c>
      <c r="B8" s="1366"/>
      <c r="C8" s="1366"/>
      <c r="D8" s="1366"/>
      <c r="E8" s="1366"/>
      <c r="F8" s="1366"/>
      <c r="G8" s="1366"/>
      <c r="H8" s="1366"/>
      <c r="I8" s="1366"/>
      <c r="J8" s="1366"/>
      <c r="K8" s="1366"/>
      <c r="L8" s="1366"/>
      <c r="M8" s="1366"/>
      <c r="N8" s="1366"/>
      <c r="O8" s="1366"/>
      <c r="P8" s="1366"/>
      <c r="Q8" s="1366"/>
      <c r="R8" s="1366"/>
      <c r="S8" s="1366"/>
    </row>
    <row r="9" spans="1:26" ht="12.75" customHeight="1" x14ac:dyDescent="0.2">
      <c r="A9" s="1366">
        <f>Декларация!G9</f>
        <v>0</v>
      </c>
      <c r="B9" s="1366"/>
      <c r="C9" s="1366"/>
      <c r="D9" s="1366"/>
      <c r="E9" s="1366"/>
      <c r="F9" s="1366"/>
      <c r="G9" s="1366"/>
      <c r="H9" s="1366"/>
      <c r="I9" s="1366"/>
      <c r="J9" s="1366"/>
      <c r="K9" s="1366"/>
      <c r="L9" s="1366"/>
      <c r="M9" s="1366"/>
      <c r="N9" s="1366"/>
      <c r="O9" s="1366"/>
      <c r="P9" s="1366"/>
      <c r="Q9" s="1366"/>
      <c r="R9" s="1366"/>
      <c r="S9" s="1366"/>
    </row>
    <row r="10" spans="1:26" ht="12.75" customHeight="1" x14ac:dyDescent="0.2">
      <c r="A10" s="1367">
        <f>Декларация!D5</f>
        <v>0</v>
      </c>
      <c r="B10" s="1367"/>
      <c r="C10" s="1367"/>
      <c r="D10" s="1367"/>
      <c r="E10" s="1367"/>
      <c r="F10" s="1367"/>
      <c r="G10" s="1367"/>
      <c r="H10" s="1367"/>
      <c r="I10" s="1367"/>
      <c r="J10" s="1367"/>
      <c r="K10" s="1367"/>
      <c r="L10" s="1367"/>
      <c r="M10" s="1367"/>
      <c r="N10" s="1367"/>
      <c r="O10" s="1367"/>
      <c r="P10" s="1367"/>
      <c r="Q10" s="1367"/>
      <c r="R10" s="1367"/>
      <c r="S10" s="1367"/>
    </row>
    <row r="11" spans="1:26" ht="12.75" customHeight="1" x14ac:dyDescent="0.2">
      <c r="A11" s="1366">
        <f>Декларация!G7</f>
        <v>0</v>
      </c>
      <c r="B11" s="1366"/>
      <c r="C11" s="1366"/>
      <c r="D11" s="1366"/>
      <c r="E11" s="1366"/>
      <c r="F11" s="1366"/>
      <c r="G11" s="1366"/>
      <c r="H11" s="1366"/>
      <c r="I11" s="1366"/>
      <c r="J11" s="1366"/>
      <c r="K11" s="1366"/>
      <c r="L11" s="1366"/>
      <c r="M11" s="1366"/>
      <c r="N11" s="1366"/>
      <c r="O11" s="1366"/>
      <c r="P11" s="1366"/>
      <c r="Q11" s="1366"/>
      <c r="R11" s="1366"/>
      <c r="S11" s="1366"/>
      <c r="T11" s="210"/>
      <c r="U11" s="210"/>
      <c r="V11" s="210"/>
      <c r="W11" s="210"/>
      <c r="X11" s="210"/>
      <c r="Y11" s="210"/>
      <c r="Z11" s="210"/>
    </row>
    <row r="12" spans="1:26" ht="12.75" hidden="1" customHeight="1" x14ac:dyDescent="0.2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706"/>
      <c r="L12" s="706"/>
      <c r="M12" s="209"/>
      <c r="N12" s="209"/>
      <c r="O12" s="209"/>
      <c r="P12" s="209"/>
      <c r="Q12" s="208"/>
      <c r="R12" s="208"/>
      <c r="S12" s="208"/>
      <c r="T12" s="210"/>
      <c r="U12" s="210"/>
      <c r="V12" s="210"/>
      <c r="W12" s="210"/>
      <c r="X12" s="210"/>
      <c r="Y12" s="210"/>
      <c r="Z12" s="210"/>
    </row>
    <row r="13" spans="1:26" ht="8.25" customHeight="1" x14ac:dyDescent="0.2">
      <c r="A13" s="1365"/>
      <c r="B13" s="1365"/>
      <c r="C13" s="1365"/>
      <c r="D13" s="1365"/>
      <c r="E13" s="1365"/>
      <c r="F13" s="1365"/>
      <c r="G13" s="1365"/>
      <c r="H13" s="1365"/>
      <c r="I13" s="1365"/>
      <c r="J13" s="1365"/>
      <c r="K13" s="1365"/>
      <c r="L13" s="1365"/>
      <c r="M13" s="1365"/>
      <c r="N13" s="1365"/>
      <c r="O13" s="1365"/>
      <c r="P13" s="1365"/>
      <c r="Q13" s="1365"/>
      <c r="R13" s="1365"/>
      <c r="S13" s="1365"/>
      <c r="T13" s="1365"/>
      <c r="U13" s="1365"/>
      <c r="V13" s="1365"/>
      <c r="W13" s="1365"/>
      <c r="X13" s="1365"/>
      <c r="Y13" s="1365"/>
      <c r="Z13" s="1365"/>
    </row>
    <row r="14" spans="1:26" s="211" customFormat="1" ht="93.75" customHeight="1" x14ac:dyDescent="0.2">
      <c r="A14" s="1368" t="s">
        <v>233</v>
      </c>
      <c r="B14" s="1368"/>
      <c r="C14" s="1368" t="s">
        <v>532</v>
      </c>
      <c r="D14" s="1368"/>
      <c r="E14" s="1368"/>
      <c r="F14" s="1368"/>
      <c r="G14" s="1368" t="s">
        <v>2333</v>
      </c>
      <c r="H14" s="1368"/>
      <c r="I14" s="1368"/>
      <c r="J14" s="1368"/>
      <c r="K14" s="705" t="s">
        <v>2334</v>
      </c>
      <c r="L14" s="705" t="s">
        <v>2335</v>
      </c>
      <c r="M14" s="1369" t="s">
        <v>533</v>
      </c>
      <c r="N14" s="1369"/>
      <c r="O14" s="1369"/>
      <c r="P14" s="1369"/>
      <c r="Q14" s="1370" t="s">
        <v>2053</v>
      </c>
      <c r="R14" s="1370"/>
      <c r="S14" s="1370"/>
      <c r="T14" s="1370"/>
      <c r="U14" s="1370"/>
      <c r="V14" s="1369" t="s">
        <v>534</v>
      </c>
      <c r="W14" s="1369"/>
      <c r="X14" s="1369"/>
      <c r="Y14" s="1369"/>
      <c r="Z14" s="1369"/>
    </row>
    <row r="15" spans="1:26" ht="8.25" customHeight="1" x14ac:dyDescent="0.2">
      <c r="A15" s="1362"/>
      <c r="B15" s="1362"/>
      <c r="C15" s="1362"/>
      <c r="D15" s="1362"/>
      <c r="E15" s="1362"/>
      <c r="F15" s="1362"/>
      <c r="G15" s="1362"/>
      <c r="H15" s="1362"/>
      <c r="I15" s="1362"/>
      <c r="J15" s="1362"/>
      <c r="K15" s="1362"/>
      <c r="L15" s="1362"/>
      <c r="M15" s="1362"/>
      <c r="N15" s="1362"/>
      <c r="O15" s="1362"/>
      <c r="P15" s="1362"/>
      <c r="Q15" s="1362"/>
      <c r="R15" s="1362"/>
      <c r="S15" s="1362"/>
      <c r="T15" s="1362"/>
      <c r="U15" s="1362"/>
      <c r="V15" s="1362"/>
      <c r="W15" s="1362"/>
      <c r="X15" s="1362"/>
      <c r="Y15" s="1362"/>
      <c r="Z15" s="1362"/>
    </row>
    <row r="16" spans="1:26" s="212" customFormat="1" ht="19.899999999999999" customHeight="1" x14ac:dyDescent="0.2">
      <c r="A16" s="1376">
        <v>0</v>
      </c>
      <c r="B16" s="1376"/>
      <c r="C16" s="1377" t="s">
        <v>330</v>
      </c>
      <c r="D16" s="1377"/>
      <c r="E16" s="1377"/>
      <c r="F16" s="1377"/>
      <c r="G16" s="1378">
        <f>SUM(G18:J27)</f>
        <v>0</v>
      </c>
      <c r="H16" s="1378"/>
      <c r="I16" s="1378"/>
      <c r="J16" s="1378"/>
      <c r="K16" s="704">
        <f>SUM(K18:K27)</f>
        <v>0</v>
      </c>
      <c r="L16" s="704">
        <f>G16-K16</f>
        <v>0</v>
      </c>
      <c r="M16" s="1378">
        <f>Декларация!Q304</f>
        <v>0</v>
      </c>
      <c r="N16" s="1378"/>
      <c r="O16" s="1378"/>
      <c r="P16" s="1378"/>
      <c r="Q16" s="1378">
        <f>IF(L16&gt;M16,M16,L16)</f>
        <v>0</v>
      </c>
      <c r="R16" s="1378"/>
      <c r="S16" s="1378"/>
      <c r="T16" s="1378"/>
      <c r="U16" s="1378"/>
      <c r="V16" s="1378">
        <f>L16-Q16</f>
        <v>0</v>
      </c>
      <c r="W16" s="1378"/>
      <c r="X16" s="1378"/>
      <c r="Y16" s="1378"/>
      <c r="Z16" s="1378"/>
    </row>
    <row r="17" spans="1:26" ht="8.25" customHeight="1" x14ac:dyDescent="0.2">
      <c r="A17" s="1362"/>
      <c r="B17" s="1362"/>
      <c r="C17" s="1362"/>
      <c r="D17" s="1362"/>
      <c r="E17" s="1362"/>
      <c r="F17" s="1362"/>
      <c r="G17" s="1362"/>
      <c r="H17" s="1362"/>
      <c r="I17" s="1362"/>
      <c r="J17" s="1362"/>
      <c r="K17" s="1362"/>
      <c r="L17" s="1362"/>
      <c r="M17" s="1362"/>
      <c r="N17" s="1362"/>
      <c r="O17" s="1362"/>
      <c r="P17" s="1362"/>
      <c r="Q17" s="1362"/>
      <c r="R17" s="1362"/>
      <c r="S17" s="1362"/>
      <c r="T17" s="1362"/>
      <c r="U17" s="1362"/>
      <c r="V17" s="1362"/>
      <c r="W17" s="1362"/>
      <c r="X17" s="1362"/>
      <c r="Y17" s="1362"/>
      <c r="Z17" s="1362"/>
    </row>
    <row r="18" spans="1:26" ht="23.25" customHeight="1" x14ac:dyDescent="0.2">
      <c r="A18" s="1357">
        <v>1</v>
      </c>
      <c r="B18" s="1358"/>
      <c r="C18" s="1357">
        <v>2018</v>
      </c>
      <c r="D18" s="1363"/>
      <c r="E18" s="1363"/>
      <c r="F18" s="1364"/>
      <c r="G18" s="1359"/>
      <c r="H18" s="1360"/>
      <c r="I18" s="1360"/>
      <c r="J18" s="1361"/>
      <c r="K18" s="736"/>
      <c r="L18" s="1375"/>
      <c r="M18" s="1375"/>
      <c r="N18" s="1375"/>
      <c r="O18" s="1375"/>
      <c r="P18" s="1375"/>
      <c r="Q18" s="1375"/>
      <c r="R18" s="1375"/>
      <c r="S18" s="1375"/>
      <c r="T18" s="1375"/>
      <c r="U18" s="1375"/>
      <c r="V18" s="1375"/>
      <c r="W18" s="1375"/>
      <c r="X18" s="1375"/>
      <c r="Y18" s="1375"/>
      <c r="Z18" s="1375"/>
    </row>
    <row r="19" spans="1:26" ht="23.25" customHeight="1" x14ac:dyDescent="0.2">
      <c r="A19" s="1357">
        <v>2</v>
      </c>
      <c r="B19" s="1358"/>
      <c r="C19" s="1357">
        <v>2017</v>
      </c>
      <c r="D19" s="1363"/>
      <c r="E19" s="1363"/>
      <c r="F19" s="1364"/>
      <c r="G19" s="1359"/>
      <c r="H19" s="1360"/>
      <c r="I19" s="1360"/>
      <c r="J19" s="1361"/>
      <c r="K19" s="736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75"/>
    </row>
    <row r="20" spans="1:26" ht="23.25" customHeight="1" x14ac:dyDescent="0.2">
      <c r="A20" s="1357">
        <v>3</v>
      </c>
      <c r="B20" s="1358"/>
      <c r="C20" s="1357">
        <v>2016</v>
      </c>
      <c r="D20" s="1363"/>
      <c r="E20" s="1363"/>
      <c r="F20" s="1364"/>
      <c r="G20" s="1359"/>
      <c r="H20" s="1360"/>
      <c r="I20" s="1360"/>
      <c r="J20" s="1361"/>
      <c r="K20" s="736"/>
      <c r="L20" s="1375"/>
      <c r="M20" s="1375"/>
      <c r="N20" s="1375"/>
      <c r="O20" s="1375"/>
      <c r="P20" s="1375"/>
      <c r="Q20" s="1375"/>
      <c r="R20" s="1375"/>
      <c r="S20" s="1375"/>
      <c r="T20" s="1375"/>
      <c r="U20" s="1375"/>
      <c r="V20" s="1375"/>
      <c r="W20" s="1375"/>
      <c r="X20" s="1375"/>
      <c r="Y20" s="1375"/>
      <c r="Z20" s="1375"/>
    </row>
    <row r="21" spans="1:26" ht="23.25" customHeight="1" x14ac:dyDescent="0.2">
      <c r="A21" s="1357">
        <v>4</v>
      </c>
      <c r="B21" s="1358"/>
      <c r="C21" s="1357">
        <v>2015</v>
      </c>
      <c r="D21" s="1363"/>
      <c r="E21" s="1363"/>
      <c r="F21" s="1364"/>
      <c r="G21" s="1359"/>
      <c r="H21" s="1360"/>
      <c r="I21" s="1360"/>
      <c r="J21" s="1361"/>
      <c r="K21" s="736"/>
      <c r="L21" s="1375"/>
      <c r="M21" s="1375"/>
      <c r="N21" s="1375"/>
      <c r="O21" s="1375"/>
      <c r="P21" s="1375"/>
      <c r="Q21" s="1375"/>
      <c r="R21" s="1375"/>
      <c r="S21" s="1375"/>
      <c r="T21" s="1375"/>
      <c r="U21" s="1375"/>
      <c r="V21" s="1375"/>
      <c r="W21" s="1375"/>
      <c r="X21" s="1375"/>
      <c r="Y21" s="1375"/>
      <c r="Z21" s="1375"/>
    </row>
    <row r="22" spans="1:26" ht="23.25" customHeight="1" x14ac:dyDescent="0.2">
      <c r="A22" s="1357">
        <v>5</v>
      </c>
      <c r="B22" s="1358"/>
      <c r="C22" s="1357">
        <v>2014</v>
      </c>
      <c r="D22" s="1363"/>
      <c r="E22" s="1363"/>
      <c r="F22" s="1364"/>
      <c r="G22" s="1359"/>
      <c r="H22" s="1360"/>
      <c r="I22" s="1360"/>
      <c r="J22" s="1361"/>
      <c r="K22" s="736"/>
      <c r="L22" s="1375"/>
      <c r="M22" s="1375"/>
      <c r="N22" s="1375"/>
      <c r="O22" s="1375"/>
      <c r="P22" s="1375"/>
      <c r="Q22" s="1375"/>
      <c r="R22" s="1375"/>
      <c r="S22" s="1375"/>
      <c r="T22" s="1375"/>
      <c r="U22" s="1375"/>
      <c r="V22" s="1375"/>
      <c r="W22" s="1375"/>
      <c r="X22" s="1375"/>
      <c r="Y22" s="1375"/>
      <c r="Z22" s="1375"/>
    </row>
    <row r="23" spans="1:26" ht="23.25" customHeight="1" x14ac:dyDescent="0.2">
      <c r="A23" s="1357">
        <v>6</v>
      </c>
      <c r="B23" s="1358"/>
      <c r="C23" s="1357">
        <v>2013</v>
      </c>
      <c r="D23" s="1363"/>
      <c r="E23" s="1363"/>
      <c r="F23" s="1364"/>
      <c r="G23" s="1359"/>
      <c r="H23" s="1360"/>
      <c r="I23" s="1360"/>
      <c r="J23" s="1361"/>
      <c r="K23" s="736"/>
      <c r="L23" s="1375"/>
      <c r="M23" s="1375"/>
      <c r="N23" s="1375"/>
      <c r="O23" s="1375"/>
      <c r="P23" s="1375"/>
      <c r="Q23" s="1375"/>
      <c r="R23" s="1375"/>
      <c r="S23" s="1375"/>
      <c r="T23" s="1375"/>
      <c r="U23" s="1375"/>
      <c r="V23" s="1375"/>
      <c r="W23" s="1375"/>
      <c r="X23" s="1375"/>
      <c r="Y23" s="1375"/>
      <c r="Z23" s="1375"/>
    </row>
    <row r="24" spans="1:26" ht="23.25" customHeight="1" x14ac:dyDescent="0.2">
      <c r="A24" s="1357">
        <v>7</v>
      </c>
      <c r="B24" s="1358"/>
      <c r="C24" s="1357">
        <v>2012</v>
      </c>
      <c r="D24" s="1363"/>
      <c r="E24" s="1363"/>
      <c r="F24" s="1364"/>
      <c r="G24" s="1371"/>
      <c r="H24" s="1372"/>
      <c r="I24" s="1372"/>
      <c r="J24" s="1373"/>
      <c r="K24" s="737"/>
      <c r="L24" s="1375"/>
      <c r="M24" s="1375"/>
      <c r="N24" s="1375"/>
      <c r="O24" s="1375"/>
      <c r="P24" s="1375"/>
      <c r="Q24" s="1375"/>
      <c r="R24" s="1375"/>
      <c r="S24" s="1375"/>
      <c r="T24" s="1375"/>
      <c r="U24" s="1375"/>
      <c r="V24" s="1375"/>
      <c r="W24" s="1375"/>
      <c r="X24" s="1375"/>
      <c r="Y24" s="1375"/>
      <c r="Z24" s="1375"/>
    </row>
    <row r="25" spans="1:26" ht="23.25" customHeight="1" x14ac:dyDescent="0.2">
      <c r="A25" s="1357">
        <v>8</v>
      </c>
      <c r="B25" s="1358"/>
      <c r="C25" s="1357">
        <v>2011</v>
      </c>
      <c r="D25" s="1363"/>
      <c r="E25" s="1363"/>
      <c r="F25" s="1364"/>
      <c r="G25" s="1359"/>
      <c r="H25" s="1360"/>
      <c r="I25" s="1360"/>
      <c r="J25" s="1361"/>
      <c r="K25" s="736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1375"/>
      <c r="Y25" s="1375"/>
      <c r="Z25" s="1375"/>
    </row>
    <row r="26" spans="1:26" ht="23.25" customHeight="1" x14ac:dyDescent="0.2">
      <c r="A26" s="1357">
        <v>9</v>
      </c>
      <c r="B26" s="1358"/>
      <c r="C26" s="1357">
        <v>2010</v>
      </c>
      <c r="D26" s="1363"/>
      <c r="E26" s="1363"/>
      <c r="F26" s="1364"/>
      <c r="G26" s="1359"/>
      <c r="H26" s="1360"/>
      <c r="I26" s="1360"/>
      <c r="J26" s="1361"/>
      <c r="K26" s="736"/>
      <c r="L26" s="1375"/>
      <c r="M26" s="1375"/>
      <c r="N26" s="1375"/>
      <c r="O26" s="1375"/>
      <c r="P26" s="1375"/>
      <c r="Q26" s="1375"/>
      <c r="R26" s="1375"/>
      <c r="S26" s="1375"/>
      <c r="T26" s="1375"/>
      <c r="U26" s="1375"/>
      <c r="V26" s="1375"/>
      <c r="W26" s="1375"/>
      <c r="X26" s="1375"/>
      <c r="Y26" s="1375"/>
      <c r="Z26" s="1375"/>
    </row>
    <row r="27" spans="1:26" ht="23.25" customHeight="1" x14ac:dyDescent="0.2">
      <c r="A27" s="1357">
        <v>10</v>
      </c>
      <c r="B27" s="1358"/>
      <c r="C27" s="1357">
        <v>2009</v>
      </c>
      <c r="D27" s="1363"/>
      <c r="E27" s="1363"/>
      <c r="F27" s="1364"/>
      <c r="G27" s="1359"/>
      <c r="H27" s="1360"/>
      <c r="I27" s="1360"/>
      <c r="J27" s="1361"/>
      <c r="K27" s="736"/>
      <c r="L27" s="1375"/>
      <c r="M27" s="1375"/>
      <c r="N27" s="1375"/>
      <c r="O27" s="1375"/>
      <c r="P27" s="1375"/>
      <c r="Q27" s="1375"/>
      <c r="R27" s="1375"/>
      <c r="S27" s="1375"/>
      <c r="T27" s="1375"/>
      <c r="U27" s="1375"/>
      <c r="V27" s="1375"/>
      <c r="W27" s="1375"/>
      <c r="X27" s="1375"/>
      <c r="Y27" s="1375"/>
      <c r="Z27" s="1375"/>
    </row>
    <row r="28" spans="1:26" x14ac:dyDescent="0.2">
      <c r="M28" s="1374">
        <f>Q16</f>
        <v>0</v>
      </c>
      <c r="N28" s="1374"/>
      <c r="O28" s="1374"/>
      <c r="P28" s="1374"/>
      <c r="Q28" s="1374"/>
      <c r="R28" s="1374"/>
      <c r="S28" s="1374"/>
    </row>
    <row r="30" spans="1:26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690"/>
      <c r="L30" s="690"/>
      <c r="M30" s="57"/>
      <c r="N30" s="57"/>
      <c r="O30" s="57"/>
      <c r="P30" s="57"/>
    </row>
    <row r="31" spans="1:26" x14ac:dyDescent="0.2">
      <c r="A31" s="1175" t="s">
        <v>180</v>
      </c>
      <c r="B31" s="1175"/>
      <c r="C31" s="1175"/>
      <c r="D31" s="623"/>
      <c r="E31" s="419"/>
      <c r="F31" s="420"/>
      <c r="G31" s="420"/>
      <c r="H31" s="420"/>
      <c r="I31" s="420"/>
      <c r="J31" s="420"/>
      <c r="K31" s="420"/>
      <c r="L31" s="420"/>
      <c r="M31" s="1176"/>
      <c r="N31" s="1176"/>
      <c r="O31" s="57"/>
      <c r="P31" s="57"/>
    </row>
    <row r="32" spans="1:26" x14ac:dyDescent="0.2">
      <c r="A32" s="421"/>
      <c r="B32" s="421"/>
      <c r="C32" s="421"/>
      <c r="D32" s="422"/>
      <c r="E32" s="423"/>
      <c r="F32" s="1177" t="s">
        <v>182</v>
      </c>
      <c r="G32" s="1177"/>
      <c r="H32" s="1177"/>
      <c r="I32" s="1177"/>
      <c r="J32" s="421"/>
      <c r="K32" s="421"/>
      <c r="L32" s="421"/>
      <c r="M32" s="1149"/>
      <c r="N32" s="1149"/>
      <c r="O32" s="57"/>
      <c r="P32" s="57"/>
    </row>
    <row r="33" spans="1:16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690"/>
      <c r="L33" s="690"/>
      <c r="M33" s="188"/>
      <c r="N33" s="57"/>
      <c r="O33" s="57"/>
      <c r="P33" s="57"/>
    </row>
  </sheetData>
  <sheetProtection selectLockedCells="1" selectUnlockedCells="1"/>
  <mergeCells count="57">
    <mergeCell ref="C21:F21"/>
    <mergeCell ref="C22:F22"/>
    <mergeCell ref="C25:F25"/>
    <mergeCell ref="C26:F26"/>
    <mergeCell ref="C20:F20"/>
    <mergeCell ref="A15:Z15"/>
    <mergeCell ref="A16:B16"/>
    <mergeCell ref="C16:F16"/>
    <mergeCell ref="G16:J16"/>
    <mergeCell ref="M16:P16"/>
    <mergeCell ref="Q16:U16"/>
    <mergeCell ref="V16:Z16"/>
    <mergeCell ref="A31:C31"/>
    <mergeCell ref="M31:N31"/>
    <mergeCell ref="F32:I32"/>
    <mergeCell ref="M32:N32"/>
    <mergeCell ref="A24:B24"/>
    <mergeCell ref="C24:F24"/>
    <mergeCell ref="G24:J24"/>
    <mergeCell ref="M28:S28"/>
    <mergeCell ref="L18:Z27"/>
    <mergeCell ref="A23:B23"/>
    <mergeCell ref="C23:F23"/>
    <mergeCell ref="G23:J23"/>
    <mergeCell ref="A27:B27"/>
    <mergeCell ref="C27:F27"/>
    <mergeCell ref="G27:J27"/>
    <mergeCell ref="A25:B25"/>
    <mergeCell ref="A11:S11"/>
    <mergeCell ref="G14:J14"/>
    <mergeCell ref="M14:P14"/>
    <mergeCell ref="Q14:U14"/>
    <mergeCell ref="A13:Z13"/>
    <mergeCell ref="A14:B14"/>
    <mergeCell ref="C14:F14"/>
    <mergeCell ref="V14:Z14"/>
    <mergeCell ref="A6:S6"/>
    <mergeCell ref="A7:S7"/>
    <mergeCell ref="A8:S8"/>
    <mergeCell ref="A9:S9"/>
    <mergeCell ref="A10:S10"/>
    <mergeCell ref="A26:B26"/>
    <mergeCell ref="G26:J26"/>
    <mergeCell ref="A17:Z17"/>
    <mergeCell ref="A18:B18"/>
    <mergeCell ref="G18:J18"/>
    <mergeCell ref="G19:J19"/>
    <mergeCell ref="A19:B19"/>
    <mergeCell ref="A22:B22"/>
    <mergeCell ref="A21:B21"/>
    <mergeCell ref="G21:J21"/>
    <mergeCell ref="G22:J22"/>
    <mergeCell ref="A20:B20"/>
    <mergeCell ref="G20:J20"/>
    <mergeCell ref="G25:J25"/>
    <mergeCell ref="C18:F18"/>
    <mergeCell ref="C19:F19"/>
  </mergeCells>
  <pageMargins left="0.31496062992125984" right="0.31496062992125984" top="0.3543307086614173" bottom="0.3543307086614173" header="0.31496062992125984" footer="0.31496062992125984"/>
  <pageSetup paperSize="9" firstPageNumber="0" orientation="landscape" horizontalDpi="300" verticalDpi="300" r:id="rId1"/>
  <headerFooter alignWithMargins="0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8:P34"/>
  <sheetViews>
    <sheetView topLeftCell="A4" zoomScale="88" zoomScaleNormal="88" workbookViewId="0">
      <selection activeCell="J20" sqref="J20"/>
    </sheetView>
  </sheetViews>
  <sheetFormatPr defaultRowHeight="12" x14ac:dyDescent="0.2"/>
  <cols>
    <col min="1" max="2" width="4.140625" style="57" customWidth="1"/>
    <col min="3" max="3" width="14.140625" style="57" customWidth="1"/>
    <col min="4" max="4" width="23.7109375" style="57" customWidth="1"/>
    <col min="5" max="5" width="3.42578125" style="57" customWidth="1"/>
    <col min="6" max="6" width="18" style="57" customWidth="1"/>
    <col min="7" max="8" width="12.5703125" style="57" customWidth="1"/>
    <col min="9" max="9" width="13.7109375" style="57" customWidth="1"/>
    <col min="10" max="10" width="18.5703125" style="57" customWidth="1"/>
    <col min="11" max="16384" width="9.140625" style="57"/>
  </cols>
  <sheetData>
    <row r="8" spans="1:10" ht="15.75" customHeight="1" x14ac:dyDescent="0.2">
      <c r="A8" s="994" t="s">
        <v>328</v>
      </c>
      <c r="B8" s="994"/>
      <c r="C8" s="994"/>
      <c r="D8" s="994"/>
      <c r="E8" s="994"/>
      <c r="F8" s="994"/>
      <c r="G8" s="994"/>
      <c r="H8" s="994"/>
      <c r="I8" s="994"/>
      <c r="J8" s="994"/>
    </row>
    <row r="9" spans="1:10" ht="20.45" customHeight="1" x14ac:dyDescent="0.2">
      <c r="A9" s="994" t="s">
        <v>2233</v>
      </c>
      <c r="B9" s="994"/>
      <c r="C9" s="994"/>
      <c r="D9" s="994"/>
      <c r="E9" s="994"/>
      <c r="F9" s="994"/>
      <c r="G9" s="994"/>
      <c r="H9" s="994"/>
      <c r="I9" s="994"/>
      <c r="J9" s="994"/>
    </row>
    <row r="10" spans="1:10" ht="12.75" customHeight="1" x14ac:dyDescent="0.2">
      <c r="A10" s="994">
        <f>Декларация!G9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</row>
    <row r="11" spans="1:10" ht="12.75" customHeight="1" x14ac:dyDescent="0.2">
      <c r="A11" s="1020">
        <f>Декларация!D5</f>
        <v>0</v>
      </c>
      <c r="B11" s="1020"/>
      <c r="C11" s="1020"/>
      <c r="D11" s="1020"/>
      <c r="E11" s="1020"/>
      <c r="F11" s="1020"/>
      <c r="G11" s="1020"/>
      <c r="H11" s="1020"/>
      <c r="I11" s="1020"/>
      <c r="J11" s="1020"/>
    </row>
    <row r="12" spans="1:10" ht="12.75" customHeight="1" x14ac:dyDescent="0.2">
      <c r="A12" s="994">
        <f>Декларация!G7</f>
        <v>0</v>
      </c>
      <c r="B12" s="994"/>
      <c r="C12" s="994"/>
      <c r="D12" s="994"/>
      <c r="E12" s="994"/>
      <c r="F12" s="994"/>
      <c r="G12" s="994"/>
      <c r="H12" s="994"/>
      <c r="I12" s="994"/>
      <c r="J12" s="994"/>
    </row>
    <row r="13" spans="1:10" ht="8.25" customHeight="1" x14ac:dyDescent="0.2">
      <c r="A13" s="1017"/>
      <c r="B13" s="1017"/>
      <c r="C13" s="1017"/>
      <c r="D13" s="1017"/>
      <c r="E13" s="1017"/>
      <c r="F13" s="1017"/>
      <c r="G13" s="1017"/>
      <c r="H13" s="1017"/>
      <c r="I13" s="1017"/>
      <c r="J13" s="1017"/>
    </row>
    <row r="14" spans="1:10" s="172" customFormat="1" ht="95.25" customHeight="1" x14ac:dyDescent="0.2">
      <c r="A14" s="1064" t="s">
        <v>486</v>
      </c>
      <c r="B14" s="1064"/>
      <c r="C14" s="64" t="s">
        <v>558</v>
      </c>
      <c r="D14" s="1060" t="s">
        <v>559</v>
      </c>
      <c r="E14" s="1061"/>
      <c r="F14" s="64" t="s">
        <v>560</v>
      </c>
      <c r="G14" s="64" t="s">
        <v>561</v>
      </c>
      <c r="H14" s="64" t="s">
        <v>562</v>
      </c>
      <c r="I14" s="64" t="s">
        <v>563</v>
      </c>
      <c r="J14" s="64" t="s">
        <v>564</v>
      </c>
    </row>
    <row r="15" spans="1:10" ht="8.25" customHeight="1" x14ac:dyDescent="0.2">
      <c r="A15" s="1009"/>
      <c r="B15" s="1009"/>
      <c r="C15" s="1009"/>
      <c r="D15" s="1009"/>
      <c r="E15" s="1009"/>
      <c r="F15" s="1009"/>
      <c r="G15" s="1009"/>
      <c r="H15" s="1009"/>
      <c r="I15" s="1009"/>
      <c r="J15" s="1009"/>
    </row>
    <row r="16" spans="1:10" s="165" customFormat="1" ht="24.6" customHeight="1" x14ac:dyDescent="0.2">
      <c r="A16" s="1032" t="s">
        <v>330</v>
      </c>
      <c r="B16" s="1032"/>
      <c r="C16" s="1032"/>
      <c r="D16" s="1032"/>
      <c r="E16" s="1032"/>
      <c r="F16" s="1032"/>
      <c r="G16" s="1032"/>
      <c r="H16" s="213"/>
      <c r="I16" s="173">
        <f>I20+I22+I24+I26+I28</f>
        <v>0</v>
      </c>
      <c r="J16" s="214">
        <f>J20+J22+J24+J26+J28</f>
        <v>0</v>
      </c>
    </row>
    <row r="17" spans="1:10" ht="8.25" customHeight="1" x14ac:dyDescent="0.2">
      <c r="A17" s="1009"/>
      <c r="B17" s="1009"/>
      <c r="C17" s="1009"/>
      <c r="D17" s="1009"/>
      <c r="E17" s="1009"/>
      <c r="F17" s="1009"/>
      <c r="G17" s="1009"/>
      <c r="H17" s="1009"/>
      <c r="I17" s="1009"/>
      <c r="J17" s="1009"/>
    </row>
    <row r="18" spans="1:10" ht="12" customHeight="1" x14ac:dyDescent="0.2">
      <c r="A18" s="1046" t="s">
        <v>331</v>
      </c>
      <c r="B18" s="1046"/>
      <c r="C18" s="1046"/>
      <c r="D18" s="1046"/>
      <c r="E18" s="1046"/>
      <c r="F18" s="1046"/>
      <c r="G18" s="1046"/>
      <c r="H18" s="1046"/>
      <c r="I18" s="1046"/>
      <c r="J18" s="1046"/>
    </row>
    <row r="19" spans="1:10" ht="8.25" customHeight="1" x14ac:dyDescent="0.2">
      <c r="A19" s="1009"/>
      <c r="B19" s="1009"/>
      <c r="C19" s="1009"/>
      <c r="D19" s="1009"/>
      <c r="E19" s="1009"/>
      <c r="F19" s="1009"/>
      <c r="G19" s="1009"/>
      <c r="H19" s="1009"/>
      <c r="I19" s="1009"/>
      <c r="J19" s="1009"/>
    </row>
    <row r="20" spans="1:10" x14ac:dyDescent="0.2">
      <c r="A20" s="1009">
        <v>1</v>
      </c>
      <c r="B20" s="1009"/>
      <c r="C20" s="163"/>
      <c r="D20" s="1044"/>
      <c r="E20" s="1045"/>
      <c r="F20" s="407"/>
      <c r="G20" s="168"/>
      <c r="H20" s="168"/>
      <c r="I20" s="166"/>
      <c r="J20" s="163"/>
    </row>
    <row r="21" spans="1:10" ht="8.25" customHeight="1" x14ac:dyDescent="0.2">
      <c r="A21" s="1009"/>
      <c r="B21" s="1009"/>
      <c r="C21" s="1009"/>
      <c r="D21" s="1009"/>
      <c r="E21" s="1009"/>
      <c r="F21" s="1009"/>
      <c r="G21" s="1009"/>
      <c r="H21" s="1009"/>
      <c r="I21" s="1009"/>
      <c r="J21" s="1009"/>
    </row>
    <row r="22" spans="1:10" x14ac:dyDescent="0.2">
      <c r="A22" s="1009">
        <v>2</v>
      </c>
      <c r="B22" s="1009"/>
      <c r="C22" s="163"/>
      <c r="D22" s="1044"/>
      <c r="E22" s="1045"/>
      <c r="F22" s="407"/>
      <c r="G22" s="168"/>
      <c r="H22" s="168"/>
      <c r="I22" s="166"/>
      <c r="J22" s="163"/>
    </row>
    <row r="23" spans="1:10" ht="8.25" customHeight="1" x14ac:dyDescent="0.2">
      <c r="A23" s="1009"/>
      <c r="B23" s="1009"/>
      <c r="C23" s="1009"/>
      <c r="D23" s="1009"/>
      <c r="E23" s="1009"/>
      <c r="F23" s="1009"/>
      <c r="G23" s="1009"/>
      <c r="H23" s="1009"/>
      <c r="I23" s="1009"/>
      <c r="J23" s="1009"/>
    </row>
    <row r="24" spans="1:10" x14ac:dyDescent="0.2">
      <c r="A24" s="1009">
        <v>3</v>
      </c>
      <c r="B24" s="1009"/>
      <c r="C24" s="163"/>
      <c r="D24" s="1044"/>
      <c r="E24" s="1045"/>
      <c r="F24" s="407"/>
      <c r="G24" s="168"/>
      <c r="H24" s="168"/>
      <c r="I24" s="166"/>
      <c r="J24" s="163"/>
    </row>
    <row r="25" spans="1:10" ht="8.25" customHeight="1" x14ac:dyDescent="0.2">
      <c r="A25" s="1009"/>
      <c r="B25" s="1009"/>
      <c r="C25" s="1009"/>
      <c r="D25" s="1009"/>
      <c r="E25" s="1009"/>
      <c r="F25" s="1009"/>
      <c r="G25" s="1009"/>
      <c r="H25" s="1009"/>
      <c r="I25" s="1009"/>
      <c r="J25" s="1009"/>
    </row>
    <row r="26" spans="1:10" x14ac:dyDescent="0.2">
      <c r="A26" s="1009">
        <v>4</v>
      </c>
      <c r="B26" s="1009"/>
      <c r="C26" s="163"/>
      <c r="D26" s="1044"/>
      <c r="E26" s="1045"/>
      <c r="F26" s="407"/>
      <c r="G26" s="168"/>
      <c r="H26" s="168"/>
      <c r="I26" s="166"/>
      <c r="J26" s="163"/>
    </row>
    <row r="27" spans="1:10" ht="8.25" customHeight="1" x14ac:dyDescent="0.2">
      <c r="A27" s="1009"/>
      <c r="B27" s="1009"/>
      <c r="C27" s="1009"/>
      <c r="D27" s="1009"/>
      <c r="E27" s="1009"/>
      <c r="F27" s="1009"/>
      <c r="G27" s="1009"/>
      <c r="H27" s="1009"/>
      <c r="I27" s="1009"/>
      <c r="J27" s="1009"/>
    </row>
    <row r="28" spans="1:10" x14ac:dyDescent="0.2">
      <c r="A28" s="1009">
        <v>5</v>
      </c>
      <c r="B28" s="1009"/>
      <c r="C28" s="163"/>
      <c r="D28" s="1044"/>
      <c r="E28" s="1045"/>
      <c r="F28" s="407"/>
      <c r="G28" s="168"/>
      <c r="H28" s="168"/>
      <c r="I28" s="166"/>
      <c r="J28" s="163"/>
    </row>
    <row r="29" spans="1:10" ht="8.25" customHeight="1" x14ac:dyDescent="0.2">
      <c r="A29" s="1009"/>
      <c r="B29" s="1009"/>
      <c r="C29" s="1009"/>
      <c r="D29" s="1009"/>
      <c r="E29" s="1009"/>
      <c r="F29" s="1009"/>
      <c r="G29" s="1009"/>
      <c r="H29" s="1009"/>
      <c r="I29" s="1009"/>
      <c r="J29" s="1009"/>
    </row>
    <row r="32" spans="1:10" x14ac:dyDescent="0.2">
      <c r="A32" s="420" t="s">
        <v>180</v>
      </c>
      <c r="B32" s="420"/>
      <c r="C32" s="420"/>
      <c r="D32" s="426"/>
      <c r="E32" s="420"/>
      <c r="F32" s="420"/>
      <c r="G32" s="420"/>
      <c r="H32" s="426"/>
      <c r="I32" s="426"/>
      <c r="J32" s="426"/>
    </row>
    <row r="33" spans="1:16" x14ac:dyDescent="0.2">
      <c r="A33" s="421"/>
      <c r="B33" s="421"/>
      <c r="C33" s="421"/>
      <c r="D33" s="422" t="s">
        <v>181</v>
      </c>
      <c r="E33" s="423"/>
      <c r="F33" s="424" t="s">
        <v>182</v>
      </c>
      <c r="G33" s="421"/>
      <c r="H33" s="1149" t="s">
        <v>183</v>
      </c>
      <c r="I33" s="1149"/>
      <c r="J33" s="1149"/>
    </row>
    <row r="34" spans="1:16" x14ac:dyDescent="0.2">
      <c r="A34" s="362"/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</row>
  </sheetData>
  <sheetProtection selectLockedCells="1" selectUnlockedCells="1"/>
  <mergeCells count="29">
    <mergeCell ref="A18:J18"/>
    <mergeCell ref="A13:J13"/>
    <mergeCell ref="A14:B14"/>
    <mergeCell ref="A8:J8"/>
    <mergeCell ref="A9:J9"/>
    <mergeCell ref="A10:J10"/>
    <mergeCell ref="A11:J11"/>
    <mergeCell ref="A12:J12"/>
    <mergeCell ref="A27:J27"/>
    <mergeCell ref="A19:J19"/>
    <mergeCell ref="A20:B20"/>
    <mergeCell ref="A21:J21"/>
    <mergeCell ref="D26:E26"/>
    <mergeCell ref="D28:E28"/>
    <mergeCell ref="H33:J33"/>
    <mergeCell ref="D14:E14"/>
    <mergeCell ref="D20:E20"/>
    <mergeCell ref="D22:E22"/>
    <mergeCell ref="D24:E24"/>
    <mergeCell ref="A15:J15"/>
    <mergeCell ref="A16:G16"/>
    <mergeCell ref="A17:J17"/>
    <mergeCell ref="A28:B28"/>
    <mergeCell ref="A29:J29"/>
    <mergeCell ref="A22:B22"/>
    <mergeCell ref="A23:J23"/>
    <mergeCell ref="A24:B24"/>
    <mergeCell ref="A25:J25"/>
    <mergeCell ref="A26:B26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5:AA32"/>
  <sheetViews>
    <sheetView topLeftCell="O8" zoomScale="88" zoomScaleNormal="88" workbookViewId="0">
      <selection activeCell="AA20" sqref="AA20"/>
    </sheetView>
  </sheetViews>
  <sheetFormatPr defaultRowHeight="12" x14ac:dyDescent="0.2"/>
  <cols>
    <col min="1" max="1" width="2.7109375" style="57" customWidth="1"/>
    <col min="2" max="2" width="2.85546875" style="57" customWidth="1"/>
    <col min="3" max="3" width="6.85546875" style="57" customWidth="1"/>
    <col min="4" max="8" width="4.140625" style="57" customWidth="1"/>
    <col min="9" max="10" width="3.140625" style="57" customWidth="1"/>
    <col min="11" max="11" width="4.140625" style="57" customWidth="1"/>
    <col min="12" max="12" width="3.42578125" style="57" customWidth="1"/>
    <col min="13" max="13" width="4.140625" style="57" customWidth="1"/>
    <col min="14" max="14" width="2.7109375" style="57" customWidth="1"/>
    <col min="15" max="15" width="9.7109375" style="57" customWidth="1"/>
    <col min="16" max="16" width="3" style="57" customWidth="1"/>
    <col min="17" max="17" width="1.7109375" style="57" customWidth="1"/>
    <col min="18" max="18" width="0.85546875" style="57" customWidth="1"/>
    <col min="19" max="19" width="2.7109375" style="57" customWidth="1"/>
    <col min="20" max="20" width="1.7109375" style="57" customWidth="1"/>
    <col min="21" max="21" width="2.28515625" style="57" customWidth="1"/>
    <col min="22" max="22" width="2" style="57" customWidth="1"/>
    <col min="23" max="23" width="6.28515625" style="57" customWidth="1"/>
    <col min="24" max="24" width="17.85546875" style="57" customWidth="1"/>
    <col min="25" max="25" width="14.7109375" style="57" customWidth="1"/>
    <col min="26" max="26" width="18.7109375" style="57" customWidth="1"/>
    <col min="27" max="27" width="17.28515625" style="57" customWidth="1"/>
    <col min="28" max="16384" width="9.140625" style="57"/>
  </cols>
  <sheetData>
    <row r="5" spans="1:27" ht="8.25" customHeight="1" x14ac:dyDescent="0.2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</row>
    <row r="6" spans="1:27" ht="15.75" customHeight="1" x14ac:dyDescent="0.2">
      <c r="A6" s="994" t="s">
        <v>328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61"/>
      <c r="AA6" s="1017"/>
    </row>
    <row r="7" spans="1:27" ht="30.6" customHeight="1" x14ac:dyDescent="0.2">
      <c r="A7" s="994" t="s">
        <v>2234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161"/>
      <c r="AA7" s="1017"/>
    </row>
    <row r="8" spans="1:27" ht="12.75" customHeight="1" x14ac:dyDescent="0.2">
      <c r="A8" s="994">
        <f>Декларация!G9</f>
        <v>0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  <c r="R8" s="994"/>
      <c r="S8" s="994"/>
      <c r="T8" s="994"/>
      <c r="U8" s="994"/>
      <c r="V8" s="994"/>
      <c r="W8" s="994"/>
      <c r="X8" s="994"/>
      <c r="Y8" s="994"/>
      <c r="Z8" s="161"/>
      <c r="AA8" s="1017"/>
    </row>
    <row r="9" spans="1:27" ht="12.75" customHeight="1" x14ac:dyDescent="0.2">
      <c r="A9" s="1020">
        <f>Декларация!D5</f>
        <v>0</v>
      </c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0"/>
      <c r="Z9" s="196"/>
      <c r="AA9" s="1017"/>
    </row>
    <row r="10" spans="1:27" ht="12.75" customHeight="1" x14ac:dyDescent="0.2">
      <c r="A10" s="994">
        <f>Декларация!G7</f>
        <v>0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  <c r="T10" s="994"/>
      <c r="U10" s="994"/>
      <c r="V10" s="994"/>
      <c r="W10" s="994"/>
      <c r="X10" s="994"/>
      <c r="Y10" s="994"/>
      <c r="Z10" s="61"/>
      <c r="AA10" s="1017"/>
    </row>
    <row r="11" spans="1:27" ht="8.25" customHeight="1" x14ac:dyDescent="0.2">
      <c r="A11" s="1017"/>
      <c r="B11" s="1017"/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  <c r="Y11" s="1017"/>
      <c r="Z11" s="162"/>
      <c r="AA11" s="1017"/>
    </row>
    <row r="12" spans="1:27" s="172" customFormat="1" ht="87" customHeight="1" x14ac:dyDescent="0.2">
      <c r="A12" s="1091" t="s">
        <v>486</v>
      </c>
      <c r="B12" s="1091"/>
      <c r="C12" s="1091" t="s">
        <v>565</v>
      </c>
      <c r="D12" s="1091"/>
      <c r="E12" s="1091"/>
      <c r="F12" s="1091"/>
      <c r="G12" s="1091"/>
      <c r="H12" s="1091"/>
      <c r="I12" s="1091" t="s">
        <v>566</v>
      </c>
      <c r="J12" s="1091"/>
      <c r="K12" s="1091"/>
      <c r="L12" s="1091"/>
      <c r="M12" s="1091" t="s">
        <v>567</v>
      </c>
      <c r="N12" s="1091"/>
      <c r="O12" s="1091"/>
      <c r="P12" s="1091"/>
      <c r="Q12" s="1091" t="s">
        <v>561</v>
      </c>
      <c r="R12" s="1091"/>
      <c r="S12" s="1091"/>
      <c r="T12" s="1091"/>
      <c r="U12" s="1091"/>
      <c r="V12" s="1091"/>
      <c r="W12" s="1091"/>
      <c r="X12" s="175" t="s">
        <v>568</v>
      </c>
      <c r="Y12" s="175" t="s">
        <v>569</v>
      </c>
      <c r="Z12" s="175" t="s">
        <v>2001</v>
      </c>
      <c r="AA12" s="64" t="s">
        <v>570</v>
      </c>
    </row>
    <row r="13" spans="1:27" ht="8.25" customHeight="1" x14ac:dyDescent="0.2">
      <c r="A13" s="1044"/>
      <c r="B13" s="1044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</row>
    <row r="14" spans="1:27" s="165" customFormat="1" ht="28.9" customHeight="1" x14ac:dyDescent="0.2">
      <c r="A14" s="1013"/>
      <c r="B14" s="1013"/>
      <c r="C14" s="1014" t="s">
        <v>330</v>
      </c>
      <c r="D14" s="1014"/>
      <c r="E14" s="1014"/>
      <c r="F14" s="1014"/>
      <c r="G14" s="1014"/>
      <c r="H14" s="1014"/>
      <c r="I14" s="1014"/>
      <c r="J14" s="1014"/>
      <c r="K14" s="1014"/>
      <c r="L14" s="1014"/>
      <c r="M14" s="1014"/>
      <c r="N14" s="1014"/>
      <c r="O14" s="1014"/>
      <c r="P14" s="1014"/>
      <c r="Q14" s="1015"/>
      <c r="R14" s="1015"/>
      <c r="S14" s="1015"/>
      <c r="T14" s="1015"/>
      <c r="U14" s="1015"/>
      <c r="V14" s="1015"/>
      <c r="W14" s="1015"/>
      <c r="X14" s="164">
        <f>X18+X20+X22+X24+X26</f>
        <v>0</v>
      </c>
      <c r="Y14" s="173"/>
      <c r="Z14" s="170">
        <f>Z18+Z20+Z22+Z24+Z26</f>
        <v>0</v>
      </c>
      <c r="AA14" s="215">
        <f>AA18+AA20+AA22+AA24+AA26</f>
        <v>0</v>
      </c>
    </row>
    <row r="15" spans="1:27" ht="8.25" customHeight="1" x14ac:dyDescent="0.2">
      <c r="A15" s="1044"/>
      <c r="B15" s="1044"/>
      <c r="C15" s="1044"/>
      <c r="D15" s="1044"/>
      <c r="E15" s="1044"/>
      <c r="F15" s="1044"/>
      <c r="G15" s="1044"/>
      <c r="H15" s="1044"/>
      <c r="I15" s="1044"/>
      <c r="J15" s="1044"/>
      <c r="K15" s="1044"/>
      <c r="L15" s="1044"/>
      <c r="M15" s="1044"/>
      <c r="N15" s="1044"/>
      <c r="O15" s="1044"/>
      <c r="P15" s="1044"/>
      <c r="Q15" s="1044"/>
      <c r="R15" s="1044"/>
      <c r="S15" s="1044"/>
      <c r="T15" s="1044"/>
      <c r="U15" s="1044"/>
      <c r="V15" s="1044"/>
      <c r="W15" s="1044"/>
      <c r="X15" s="1044"/>
      <c r="Y15" s="1044"/>
      <c r="Z15" s="1044"/>
      <c r="AA15" s="1044"/>
    </row>
    <row r="16" spans="1:27" ht="12" customHeight="1" x14ac:dyDescent="0.2">
      <c r="A16" s="1009"/>
      <c r="B16" s="1009"/>
      <c r="C16" s="1010" t="s">
        <v>331</v>
      </c>
      <c r="D16" s="1010"/>
      <c r="E16" s="1010"/>
      <c r="F16" s="1010"/>
      <c r="G16" s="1010"/>
      <c r="H16" s="1010"/>
      <c r="I16" s="1010"/>
      <c r="J16" s="1010"/>
      <c r="K16" s="1010"/>
      <c r="L16" s="1010"/>
      <c r="M16" s="1010"/>
      <c r="N16" s="1010"/>
      <c r="O16" s="1010"/>
      <c r="P16" s="1010"/>
      <c r="Q16" s="1010"/>
      <c r="R16" s="1010"/>
      <c r="S16" s="1010"/>
      <c r="T16" s="1010"/>
      <c r="U16" s="1010"/>
      <c r="V16" s="1010"/>
      <c r="W16" s="1010"/>
      <c r="X16" s="1010"/>
      <c r="Y16" s="1010"/>
      <c r="Z16" s="1010"/>
      <c r="AA16" s="1010"/>
    </row>
    <row r="17" spans="1:27" ht="8.25" customHeight="1" x14ac:dyDescent="0.2">
      <c r="A17" s="1044"/>
      <c r="B17" s="1044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</row>
    <row r="18" spans="1:27" ht="18.75" customHeight="1" x14ac:dyDescent="0.2">
      <c r="A18" s="1009">
        <v>1</v>
      </c>
      <c r="B18" s="1009"/>
      <c r="C18" s="1010" t="s">
        <v>571</v>
      </c>
      <c r="D18" s="1010"/>
      <c r="E18" s="1010"/>
      <c r="F18" s="1010"/>
      <c r="G18" s="1010"/>
      <c r="H18" s="1010"/>
      <c r="I18" s="1011"/>
      <c r="J18" s="1011"/>
      <c r="K18" s="1011"/>
      <c r="L18" s="1011"/>
      <c r="M18" s="1022"/>
      <c r="N18" s="1022"/>
      <c r="O18" s="1022"/>
      <c r="P18" s="1022"/>
      <c r="Q18" s="1012"/>
      <c r="R18" s="1012"/>
      <c r="S18" s="1012"/>
      <c r="T18" s="1012"/>
      <c r="U18" s="1012"/>
      <c r="V18" s="1012"/>
      <c r="W18" s="1012"/>
      <c r="X18" s="166"/>
      <c r="Y18" s="166"/>
      <c r="Z18" s="166"/>
      <c r="AA18" s="166"/>
    </row>
    <row r="19" spans="1:27" ht="8.25" customHeight="1" x14ac:dyDescent="0.2">
      <c r="A19" s="1044"/>
      <c r="B19" s="1044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</row>
    <row r="20" spans="1:27" ht="28.5" customHeight="1" x14ac:dyDescent="0.2">
      <c r="A20" s="1009">
        <v>2</v>
      </c>
      <c r="B20" s="1009"/>
      <c r="C20" s="1010" t="s">
        <v>572</v>
      </c>
      <c r="D20" s="1010"/>
      <c r="E20" s="1010"/>
      <c r="F20" s="1010"/>
      <c r="G20" s="1010"/>
      <c r="H20" s="1010"/>
      <c r="I20" s="1011"/>
      <c r="J20" s="1011"/>
      <c r="K20" s="1011"/>
      <c r="L20" s="1011"/>
      <c r="M20" s="1022"/>
      <c r="N20" s="1022"/>
      <c r="O20" s="1022"/>
      <c r="P20" s="1022"/>
      <c r="Q20" s="1012"/>
      <c r="R20" s="1012"/>
      <c r="S20" s="1012"/>
      <c r="T20" s="1012"/>
      <c r="U20" s="1012"/>
      <c r="V20" s="1012"/>
      <c r="W20" s="1012"/>
      <c r="X20" s="166"/>
      <c r="Y20" s="166"/>
      <c r="Z20" s="166"/>
      <c r="AA20" s="166"/>
    </row>
    <row r="21" spans="1:27" ht="8.25" customHeight="1" x14ac:dyDescent="0.2">
      <c r="A21" s="1044"/>
      <c r="B21" s="1044"/>
      <c r="C21" s="1044"/>
      <c r="D21" s="1044"/>
      <c r="E21" s="1044"/>
      <c r="F21" s="1044"/>
      <c r="G21" s="1044"/>
      <c r="H21" s="1044"/>
      <c r="I21" s="1044"/>
      <c r="J21" s="1044"/>
      <c r="K21" s="1044"/>
      <c r="L21" s="1044"/>
      <c r="M21" s="1044"/>
      <c r="N21" s="1044"/>
      <c r="O21" s="1044"/>
      <c r="P21" s="1044"/>
      <c r="Q21" s="1044"/>
      <c r="R21" s="1044"/>
      <c r="S21" s="1044"/>
      <c r="T21" s="1044"/>
      <c r="U21" s="1044"/>
      <c r="V21" s="1044"/>
      <c r="W21" s="1044"/>
      <c r="X21" s="1044"/>
      <c r="Y21" s="1044"/>
      <c r="Z21" s="1044"/>
      <c r="AA21" s="1044"/>
    </row>
    <row r="22" spans="1:27" ht="22.9" customHeight="1" x14ac:dyDescent="0.2">
      <c r="A22" s="1009">
        <v>3</v>
      </c>
      <c r="B22" s="1009"/>
      <c r="C22" s="1010" t="s">
        <v>573</v>
      </c>
      <c r="D22" s="1010"/>
      <c r="E22" s="1010"/>
      <c r="F22" s="1010"/>
      <c r="G22" s="1010"/>
      <c r="H22" s="1010"/>
      <c r="I22" s="1011"/>
      <c r="J22" s="1011"/>
      <c r="K22" s="1011"/>
      <c r="L22" s="1011"/>
      <c r="M22" s="1022"/>
      <c r="N22" s="1022"/>
      <c r="O22" s="1022"/>
      <c r="P22" s="1022"/>
      <c r="Q22" s="1012"/>
      <c r="R22" s="1012"/>
      <c r="S22" s="1012"/>
      <c r="T22" s="1012"/>
      <c r="U22" s="1012"/>
      <c r="V22" s="1012"/>
      <c r="W22" s="1012"/>
      <c r="X22" s="166"/>
      <c r="Y22" s="166"/>
      <c r="Z22" s="166"/>
      <c r="AA22" s="166"/>
    </row>
    <row r="23" spans="1:27" ht="8.25" customHeight="1" x14ac:dyDescent="0.2">
      <c r="A23" s="1044"/>
      <c r="B23" s="1044"/>
      <c r="C23" s="1044"/>
      <c r="D23" s="104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4"/>
      <c r="T23" s="1044"/>
      <c r="U23" s="1044"/>
      <c r="V23" s="1044"/>
      <c r="W23" s="1044"/>
      <c r="X23" s="1044"/>
      <c r="Y23" s="1044"/>
      <c r="Z23" s="1044"/>
      <c r="AA23" s="1044"/>
    </row>
    <row r="24" spans="1:27" ht="36" customHeight="1" x14ac:dyDescent="0.2">
      <c r="A24" s="1009">
        <v>4</v>
      </c>
      <c r="B24" s="1009"/>
      <c r="C24" s="1010" t="s">
        <v>574</v>
      </c>
      <c r="D24" s="1010"/>
      <c r="E24" s="1010"/>
      <c r="F24" s="1010"/>
      <c r="G24" s="1010"/>
      <c r="H24" s="1010"/>
      <c r="I24" s="1011"/>
      <c r="J24" s="1011"/>
      <c r="K24" s="1011"/>
      <c r="L24" s="1011"/>
      <c r="M24" s="1022"/>
      <c r="N24" s="1022"/>
      <c r="O24" s="1022"/>
      <c r="P24" s="1022"/>
      <c r="Q24" s="1012"/>
      <c r="R24" s="1012"/>
      <c r="S24" s="1012"/>
      <c r="T24" s="1012"/>
      <c r="U24" s="1012"/>
      <c r="V24" s="1012"/>
      <c r="W24" s="1012"/>
      <c r="X24" s="166"/>
      <c r="Y24" s="166"/>
      <c r="Z24" s="166"/>
      <c r="AA24" s="166"/>
    </row>
    <row r="25" spans="1:27" ht="8.25" customHeight="1" x14ac:dyDescent="0.2">
      <c r="A25" s="1044"/>
      <c r="B25" s="1044"/>
      <c r="C25" s="1044"/>
      <c r="D25" s="1044"/>
      <c r="E25" s="1044"/>
      <c r="F25" s="1044"/>
      <c r="G25" s="1044"/>
      <c r="H25" s="1044"/>
      <c r="I25" s="1044"/>
      <c r="J25" s="1044"/>
      <c r="K25" s="1044"/>
      <c r="L25" s="1044"/>
      <c r="M25" s="1044"/>
      <c r="N25" s="1044"/>
      <c r="O25" s="1044"/>
      <c r="P25" s="1044"/>
      <c r="Q25" s="1044"/>
      <c r="R25" s="1044"/>
      <c r="S25" s="1044"/>
      <c r="T25" s="1044"/>
      <c r="U25" s="1044"/>
      <c r="V25" s="1044"/>
      <c r="W25" s="1044"/>
      <c r="X25" s="1044"/>
      <c r="Y25" s="1044"/>
      <c r="Z25" s="1044"/>
      <c r="AA25" s="1044"/>
    </row>
    <row r="26" spans="1:27" x14ac:dyDescent="0.2">
      <c r="A26" s="1009">
        <v>5</v>
      </c>
      <c r="B26" s="1009"/>
      <c r="C26" s="1010"/>
      <c r="D26" s="1010"/>
      <c r="E26" s="1010"/>
      <c r="F26" s="1010"/>
      <c r="G26" s="1010"/>
      <c r="H26" s="1010"/>
      <c r="I26" s="1011"/>
      <c r="J26" s="1011"/>
      <c r="K26" s="1011"/>
      <c r="L26" s="1011"/>
      <c r="M26" s="1022"/>
      <c r="N26" s="1022"/>
      <c r="O26" s="1022"/>
      <c r="P26" s="1022"/>
      <c r="Q26" s="1012"/>
      <c r="R26" s="1012"/>
      <c r="S26" s="1012"/>
      <c r="T26" s="1012"/>
      <c r="U26" s="1012"/>
      <c r="V26" s="1012"/>
      <c r="W26" s="1012"/>
      <c r="X26" s="166"/>
      <c r="Y26" s="166"/>
      <c r="Z26" s="166"/>
      <c r="AA26" s="166"/>
    </row>
    <row r="27" spans="1:27" ht="8.25" customHeight="1" x14ac:dyDescent="0.2">
      <c r="A27" s="1009"/>
      <c r="B27" s="1009"/>
      <c r="C27" s="1009"/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  <c r="Q27" s="1009"/>
      <c r="R27" s="1009"/>
      <c r="S27" s="1009"/>
      <c r="T27" s="1009"/>
      <c r="U27" s="1009"/>
      <c r="V27" s="1009"/>
      <c r="W27" s="1009"/>
      <c r="X27" s="1009"/>
      <c r="Y27" s="1009"/>
      <c r="Z27" s="1009"/>
      <c r="AA27" s="1009"/>
    </row>
    <row r="30" spans="1:27" x14ac:dyDescent="0.2">
      <c r="A30" s="992" t="s">
        <v>180</v>
      </c>
      <c r="B30" s="992"/>
      <c r="C30" s="992"/>
      <c r="D30" s="1003"/>
      <c r="E30" s="1003"/>
      <c r="F30" s="1003"/>
      <c r="G30" s="153"/>
      <c r="H30" s="403"/>
      <c r="I30" s="403"/>
      <c r="J30" s="403"/>
      <c r="K30" s="403"/>
      <c r="L30" s="403"/>
      <c r="M30" s="1003"/>
      <c r="N30" s="1003"/>
      <c r="O30" s="1003"/>
      <c r="P30" s="1003"/>
      <c r="Q30" s="1003"/>
      <c r="R30" s="1003"/>
    </row>
    <row r="31" spans="1:27" x14ac:dyDescent="0.2">
      <c r="A31" s="404"/>
      <c r="B31" s="404"/>
      <c r="C31" s="404"/>
      <c r="D31" s="1021" t="s">
        <v>181</v>
      </c>
      <c r="E31" s="1021"/>
      <c r="F31" s="1021"/>
      <c r="G31" s="72"/>
      <c r="H31" s="1002" t="s">
        <v>182</v>
      </c>
      <c r="I31" s="1002"/>
      <c r="J31" s="1002"/>
      <c r="K31" s="1002"/>
      <c r="L31" s="404"/>
      <c r="M31" s="1021" t="s">
        <v>183</v>
      </c>
      <c r="N31" s="1021"/>
      <c r="O31" s="1021"/>
      <c r="P31" s="1021"/>
      <c r="Q31" s="1021"/>
      <c r="R31" s="1021"/>
    </row>
    <row r="32" spans="1:27" x14ac:dyDescent="0.2">
      <c r="N32" s="188"/>
      <c r="O32" s="188"/>
      <c r="P32" s="188"/>
      <c r="Q32" s="188"/>
    </row>
  </sheetData>
  <sheetProtection selectLockedCells="1" selectUnlockedCells="1"/>
  <mergeCells count="57">
    <mergeCell ref="A30:C30"/>
    <mergeCell ref="D30:F30"/>
    <mergeCell ref="M30:R30"/>
    <mergeCell ref="D31:F31"/>
    <mergeCell ref="H31:K31"/>
    <mergeCell ref="M31:R31"/>
    <mergeCell ref="A5:AA5"/>
    <mergeCell ref="A6:Y6"/>
    <mergeCell ref="AA6:AA11"/>
    <mergeCell ref="A7:Y7"/>
    <mergeCell ref="A8:Y8"/>
    <mergeCell ref="A9:Y9"/>
    <mergeCell ref="A10:Y10"/>
    <mergeCell ref="A11:Y11"/>
    <mergeCell ref="A12:B12"/>
    <mergeCell ref="C12:H12"/>
    <mergeCell ref="I12:L12"/>
    <mergeCell ref="M12:P12"/>
    <mergeCell ref="Q12:W12"/>
    <mergeCell ref="A13:AA13"/>
    <mergeCell ref="A14:B14"/>
    <mergeCell ref="C14:P14"/>
    <mergeCell ref="Q14:W14"/>
    <mergeCell ref="A15:AA15"/>
    <mergeCell ref="A16:B16"/>
    <mergeCell ref="C16:AA16"/>
    <mergeCell ref="A17:AA17"/>
    <mergeCell ref="A18:B18"/>
    <mergeCell ref="C18:H18"/>
    <mergeCell ref="I18:L18"/>
    <mergeCell ref="M18:P18"/>
    <mergeCell ref="Q18:W18"/>
    <mergeCell ref="A19:AA19"/>
    <mergeCell ref="A20:B20"/>
    <mergeCell ref="C20:H20"/>
    <mergeCell ref="I20:L20"/>
    <mergeCell ref="M20:P20"/>
    <mergeCell ref="Q20:W20"/>
    <mergeCell ref="A21:AA21"/>
    <mergeCell ref="A22:B22"/>
    <mergeCell ref="C22:H22"/>
    <mergeCell ref="I22:L22"/>
    <mergeCell ref="M22:P22"/>
    <mergeCell ref="Q22:W22"/>
    <mergeCell ref="A23:AA23"/>
    <mergeCell ref="A24:B24"/>
    <mergeCell ref="C24:H24"/>
    <mergeCell ref="I24:L24"/>
    <mergeCell ref="M24:P24"/>
    <mergeCell ref="Q24:W24"/>
    <mergeCell ref="A27:AA27"/>
    <mergeCell ref="A25:AA25"/>
    <mergeCell ref="A26:B26"/>
    <mergeCell ref="C26:H26"/>
    <mergeCell ref="I26:L26"/>
    <mergeCell ref="M26:P26"/>
    <mergeCell ref="Q26:W26"/>
  </mergeCells>
  <pageMargins left="0.7" right="0.7" top="0.75" bottom="0.75" header="0.51180555555555551" footer="0.51180555555555551"/>
  <pageSetup paperSize="9" scale="82" firstPageNumber="0" orientation="landscape" horizontalDpi="300" verticalDpi="300" r:id="rId1"/>
  <headerFooter alignWithMargins="0"/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5"/>
  <sheetViews>
    <sheetView topLeftCell="A64" workbookViewId="0">
      <selection activeCell="I76" sqref="I76"/>
    </sheetView>
  </sheetViews>
  <sheetFormatPr defaultRowHeight="12.75" x14ac:dyDescent="0.2"/>
  <cols>
    <col min="1" max="1" width="5.42578125" customWidth="1"/>
    <col min="3" max="3" width="10" customWidth="1"/>
    <col min="5" max="5" width="9.140625" customWidth="1"/>
    <col min="8" max="8" width="10.7109375" customWidth="1"/>
    <col min="9" max="9" width="27.85546875" customWidth="1"/>
    <col min="257" max="257" width="5.42578125" customWidth="1"/>
    <col min="259" max="259" width="10" customWidth="1"/>
    <col min="261" max="261" width="9.140625" customWidth="1"/>
    <col min="264" max="264" width="10.7109375" customWidth="1"/>
    <col min="265" max="265" width="27.85546875" customWidth="1"/>
    <col min="513" max="513" width="5.42578125" customWidth="1"/>
    <col min="515" max="515" width="10" customWidth="1"/>
    <col min="517" max="517" width="9.140625" customWidth="1"/>
    <col min="520" max="520" width="10.7109375" customWidth="1"/>
    <col min="521" max="521" width="27.85546875" customWidth="1"/>
    <col min="769" max="769" width="5.42578125" customWidth="1"/>
    <col min="771" max="771" width="10" customWidth="1"/>
    <col min="773" max="773" width="9.140625" customWidth="1"/>
    <col min="776" max="776" width="10.7109375" customWidth="1"/>
    <col min="777" max="777" width="27.85546875" customWidth="1"/>
    <col min="1025" max="1025" width="5.42578125" customWidth="1"/>
    <col min="1027" max="1027" width="10" customWidth="1"/>
    <col min="1029" max="1029" width="9.140625" customWidth="1"/>
    <col min="1032" max="1032" width="10.7109375" customWidth="1"/>
    <col min="1033" max="1033" width="27.85546875" customWidth="1"/>
    <col min="1281" max="1281" width="5.42578125" customWidth="1"/>
    <col min="1283" max="1283" width="10" customWidth="1"/>
    <col min="1285" max="1285" width="9.140625" customWidth="1"/>
    <col min="1288" max="1288" width="10.7109375" customWidth="1"/>
    <col min="1289" max="1289" width="27.85546875" customWidth="1"/>
    <col min="1537" max="1537" width="5.42578125" customWidth="1"/>
    <col min="1539" max="1539" width="10" customWidth="1"/>
    <col min="1541" max="1541" width="9.140625" customWidth="1"/>
    <col min="1544" max="1544" width="10.7109375" customWidth="1"/>
    <col min="1545" max="1545" width="27.85546875" customWidth="1"/>
    <col min="1793" max="1793" width="5.42578125" customWidth="1"/>
    <col min="1795" max="1795" width="10" customWidth="1"/>
    <col min="1797" max="1797" width="9.140625" customWidth="1"/>
    <col min="1800" max="1800" width="10.7109375" customWidth="1"/>
    <col min="1801" max="1801" width="27.85546875" customWidth="1"/>
    <col min="2049" max="2049" width="5.42578125" customWidth="1"/>
    <col min="2051" max="2051" width="10" customWidth="1"/>
    <col min="2053" max="2053" width="9.140625" customWidth="1"/>
    <col min="2056" max="2056" width="10.7109375" customWidth="1"/>
    <col min="2057" max="2057" width="27.85546875" customWidth="1"/>
    <col min="2305" max="2305" width="5.42578125" customWidth="1"/>
    <col min="2307" max="2307" width="10" customWidth="1"/>
    <col min="2309" max="2309" width="9.140625" customWidth="1"/>
    <col min="2312" max="2312" width="10.7109375" customWidth="1"/>
    <col min="2313" max="2313" width="27.85546875" customWidth="1"/>
    <col min="2561" max="2561" width="5.42578125" customWidth="1"/>
    <col min="2563" max="2563" width="10" customWidth="1"/>
    <col min="2565" max="2565" width="9.140625" customWidth="1"/>
    <col min="2568" max="2568" width="10.7109375" customWidth="1"/>
    <col min="2569" max="2569" width="27.85546875" customWidth="1"/>
    <col min="2817" max="2817" width="5.42578125" customWidth="1"/>
    <col min="2819" max="2819" width="10" customWidth="1"/>
    <col min="2821" max="2821" width="9.140625" customWidth="1"/>
    <col min="2824" max="2824" width="10.7109375" customWidth="1"/>
    <col min="2825" max="2825" width="27.85546875" customWidth="1"/>
    <col min="3073" max="3073" width="5.42578125" customWidth="1"/>
    <col min="3075" max="3075" width="10" customWidth="1"/>
    <col min="3077" max="3077" width="9.140625" customWidth="1"/>
    <col min="3080" max="3080" width="10.7109375" customWidth="1"/>
    <col min="3081" max="3081" width="27.85546875" customWidth="1"/>
    <col min="3329" max="3329" width="5.42578125" customWidth="1"/>
    <col min="3331" max="3331" width="10" customWidth="1"/>
    <col min="3333" max="3333" width="9.140625" customWidth="1"/>
    <col min="3336" max="3336" width="10.7109375" customWidth="1"/>
    <col min="3337" max="3337" width="27.85546875" customWidth="1"/>
    <col min="3585" max="3585" width="5.42578125" customWidth="1"/>
    <col min="3587" max="3587" width="10" customWidth="1"/>
    <col min="3589" max="3589" width="9.140625" customWidth="1"/>
    <col min="3592" max="3592" width="10.7109375" customWidth="1"/>
    <col min="3593" max="3593" width="27.85546875" customWidth="1"/>
    <col min="3841" max="3841" width="5.42578125" customWidth="1"/>
    <col min="3843" max="3843" width="10" customWidth="1"/>
    <col min="3845" max="3845" width="9.140625" customWidth="1"/>
    <col min="3848" max="3848" width="10.7109375" customWidth="1"/>
    <col min="3849" max="3849" width="27.85546875" customWidth="1"/>
    <col min="4097" max="4097" width="5.42578125" customWidth="1"/>
    <col min="4099" max="4099" width="10" customWidth="1"/>
    <col min="4101" max="4101" width="9.140625" customWidth="1"/>
    <col min="4104" max="4104" width="10.7109375" customWidth="1"/>
    <col min="4105" max="4105" width="27.85546875" customWidth="1"/>
    <col min="4353" max="4353" width="5.42578125" customWidth="1"/>
    <col min="4355" max="4355" width="10" customWidth="1"/>
    <col min="4357" max="4357" width="9.140625" customWidth="1"/>
    <col min="4360" max="4360" width="10.7109375" customWidth="1"/>
    <col min="4361" max="4361" width="27.85546875" customWidth="1"/>
    <col min="4609" max="4609" width="5.42578125" customWidth="1"/>
    <col min="4611" max="4611" width="10" customWidth="1"/>
    <col min="4613" max="4613" width="9.140625" customWidth="1"/>
    <col min="4616" max="4616" width="10.7109375" customWidth="1"/>
    <col min="4617" max="4617" width="27.85546875" customWidth="1"/>
    <col min="4865" max="4865" width="5.42578125" customWidth="1"/>
    <col min="4867" max="4867" width="10" customWidth="1"/>
    <col min="4869" max="4869" width="9.140625" customWidth="1"/>
    <col min="4872" max="4872" width="10.7109375" customWidth="1"/>
    <col min="4873" max="4873" width="27.85546875" customWidth="1"/>
    <col min="5121" max="5121" width="5.42578125" customWidth="1"/>
    <col min="5123" max="5123" width="10" customWidth="1"/>
    <col min="5125" max="5125" width="9.140625" customWidth="1"/>
    <col min="5128" max="5128" width="10.7109375" customWidth="1"/>
    <col min="5129" max="5129" width="27.85546875" customWidth="1"/>
    <col min="5377" max="5377" width="5.42578125" customWidth="1"/>
    <col min="5379" max="5379" width="10" customWidth="1"/>
    <col min="5381" max="5381" width="9.140625" customWidth="1"/>
    <col min="5384" max="5384" width="10.7109375" customWidth="1"/>
    <col min="5385" max="5385" width="27.85546875" customWidth="1"/>
    <col min="5633" max="5633" width="5.42578125" customWidth="1"/>
    <col min="5635" max="5635" width="10" customWidth="1"/>
    <col min="5637" max="5637" width="9.140625" customWidth="1"/>
    <col min="5640" max="5640" width="10.7109375" customWidth="1"/>
    <col min="5641" max="5641" width="27.85546875" customWidth="1"/>
    <col min="5889" max="5889" width="5.42578125" customWidth="1"/>
    <col min="5891" max="5891" width="10" customWidth="1"/>
    <col min="5893" max="5893" width="9.140625" customWidth="1"/>
    <col min="5896" max="5896" width="10.7109375" customWidth="1"/>
    <col min="5897" max="5897" width="27.85546875" customWidth="1"/>
    <col min="6145" max="6145" width="5.42578125" customWidth="1"/>
    <col min="6147" max="6147" width="10" customWidth="1"/>
    <col min="6149" max="6149" width="9.140625" customWidth="1"/>
    <col min="6152" max="6152" width="10.7109375" customWidth="1"/>
    <col min="6153" max="6153" width="27.85546875" customWidth="1"/>
    <col min="6401" max="6401" width="5.42578125" customWidth="1"/>
    <col min="6403" max="6403" width="10" customWidth="1"/>
    <col min="6405" max="6405" width="9.140625" customWidth="1"/>
    <col min="6408" max="6408" width="10.7109375" customWidth="1"/>
    <col min="6409" max="6409" width="27.85546875" customWidth="1"/>
    <col min="6657" max="6657" width="5.42578125" customWidth="1"/>
    <col min="6659" max="6659" width="10" customWidth="1"/>
    <col min="6661" max="6661" width="9.140625" customWidth="1"/>
    <col min="6664" max="6664" width="10.7109375" customWidth="1"/>
    <col min="6665" max="6665" width="27.85546875" customWidth="1"/>
    <col min="6913" max="6913" width="5.42578125" customWidth="1"/>
    <col min="6915" max="6915" width="10" customWidth="1"/>
    <col min="6917" max="6917" width="9.140625" customWidth="1"/>
    <col min="6920" max="6920" width="10.7109375" customWidth="1"/>
    <col min="6921" max="6921" width="27.85546875" customWidth="1"/>
    <col min="7169" max="7169" width="5.42578125" customWidth="1"/>
    <col min="7171" max="7171" width="10" customWidth="1"/>
    <col min="7173" max="7173" width="9.140625" customWidth="1"/>
    <col min="7176" max="7176" width="10.7109375" customWidth="1"/>
    <col min="7177" max="7177" width="27.85546875" customWidth="1"/>
    <col min="7425" max="7425" width="5.42578125" customWidth="1"/>
    <col min="7427" max="7427" width="10" customWidth="1"/>
    <col min="7429" max="7429" width="9.140625" customWidth="1"/>
    <col min="7432" max="7432" width="10.7109375" customWidth="1"/>
    <col min="7433" max="7433" width="27.85546875" customWidth="1"/>
    <col min="7681" max="7681" width="5.42578125" customWidth="1"/>
    <col min="7683" max="7683" width="10" customWidth="1"/>
    <col min="7685" max="7685" width="9.140625" customWidth="1"/>
    <col min="7688" max="7688" width="10.7109375" customWidth="1"/>
    <col min="7689" max="7689" width="27.85546875" customWidth="1"/>
    <col min="7937" max="7937" width="5.42578125" customWidth="1"/>
    <col min="7939" max="7939" width="10" customWidth="1"/>
    <col min="7941" max="7941" width="9.140625" customWidth="1"/>
    <col min="7944" max="7944" width="10.7109375" customWidth="1"/>
    <col min="7945" max="7945" width="27.85546875" customWidth="1"/>
    <col min="8193" max="8193" width="5.42578125" customWidth="1"/>
    <col min="8195" max="8195" width="10" customWidth="1"/>
    <col min="8197" max="8197" width="9.140625" customWidth="1"/>
    <col min="8200" max="8200" width="10.7109375" customWidth="1"/>
    <col min="8201" max="8201" width="27.85546875" customWidth="1"/>
    <col min="8449" max="8449" width="5.42578125" customWidth="1"/>
    <col min="8451" max="8451" width="10" customWidth="1"/>
    <col min="8453" max="8453" width="9.140625" customWidth="1"/>
    <col min="8456" max="8456" width="10.7109375" customWidth="1"/>
    <col min="8457" max="8457" width="27.85546875" customWidth="1"/>
    <col min="8705" max="8705" width="5.42578125" customWidth="1"/>
    <col min="8707" max="8707" width="10" customWidth="1"/>
    <col min="8709" max="8709" width="9.140625" customWidth="1"/>
    <col min="8712" max="8712" width="10.7109375" customWidth="1"/>
    <col min="8713" max="8713" width="27.85546875" customWidth="1"/>
    <col min="8961" max="8961" width="5.42578125" customWidth="1"/>
    <col min="8963" max="8963" width="10" customWidth="1"/>
    <col min="8965" max="8965" width="9.140625" customWidth="1"/>
    <col min="8968" max="8968" width="10.7109375" customWidth="1"/>
    <col min="8969" max="8969" width="27.85546875" customWidth="1"/>
    <col min="9217" max="9217" width="5.42578125" customWidth="1"/>
    <col min="9219" max="9219" width="10" customWidth="1"/>
    <col min="9221" max="9221" width="9.140625" customWidth="1"/>
    <col min="9224" max="9224" width="10.7109375" customWidth="1"/>
    <col min="9225" max="9225" width="27.85546875" customWidth="1"/>
    <col min="9473" max="9473" width="5.42578125" customWidth="1"/>
    <col min="9475" max="9475" width="10" customWidth="1"/>
    <col min="9477" max="9477" width="9.140625" customWidth="1"/>
    <col min="9480" max="9480" width="10.7109375" customWidth="1"/>
    <col min="9481" max="9481" width="27.85546875" customWidth="1"/>
    <col min="9729" max="9729" width="5.42578125" customWidth="1"/>
    <col min="9731" max="9731" width="10" customWidth="1"/>
    <col min="9733" max="9733" width="9.140625" customWidth="1"/>
    <col min="9736" max="9736" width="10.7109375" customWidth="1"/>
    <col min="9737" max="9737" width="27.85546875" customWidth="1"/>
    <col min="9985" max="9985" width="5.42578125" customWidth="1"/>
    <col min="9987" max="9987" width="10" customWidth="1"/>
    <col min="9989" max="9989" width="9.140625" customWidth="1"/>
    <col min="9992" max="9992" width="10.7109375" customWidth="1"/>
    <col min="9993" max="9993" width="27.85546875" customWidth="1"/>
    <col min="10241" max="10241" width="5.42578125" customWidth="1"/>
    <col min="10243" max="10243" width="10" customWidth="1"/>
    <col min="10245" max="10245" width="9.140625" customWidth="1"/>
    <col min="10248" max="10248" width="10.7109375" customWidth="1"/>
    <col min="10249" max="10249" width="27.85546875" customWidth="1"/>
    <col min="10497" max="10497" width="5.42578125" customWidth="1"/>
    <col min="10499" max="10499" width="10" customWidth="1"/>
    <col min="10501" max="10501" width="9.140625" customWidth="1"/>
    <col min="10504" max="10504" width="10.7109375" customWidth="1"/>
    <col min="10505" max="10505" width="27.85546875" customWidth="1"/>
    <col min="10753" max="10753" width="5.42578125" customWidth="1"/>
    <col min="10755" max="10755" width="10" customWidth="1"/>
    <col min="10757" max="10757" width="9.140625" customWidth="1"/>
    <col min="10760" max="10760" width="10.7109375" customWidth="1"/>
    <col min="10761" max="10761" width="27.85546875" customWidth="1"/>
    <col min="11009" max="11009" width="5.42578125" customWidth="1"/>
    <col min="11011" max="11011" width="10" customWidth="1"/>
    <col min="11013" max="11013" width="9.140625" customWidth="1"/>
    <col min="11016" max="11016" width="10.7109375" customWidth="1"/>
    <col min="11017" max="11017" width="27.85546875" customWidth="1"/>
    <col min="11265" max="11265" width="5.42578125" customWidth="1"/>
    <col min="11267" max="11267" width="10" customWidth="1"/>
    <col min="11269" max="11269" width="9.140625" customWidth="1"/>
    <col min="11272" max="11272" width="10.7109375" customWidth="1"/>
    <col min="11273" max="11273" width="27.85546875" customWidth="1"/>
    <col min="11521" max="11521" width="5.42578125" customWidth="1"/>
    <col min="11523" max="11523" width="10" customWidth="1"/>
    <col min="11525" max="11525" width="9.140625" customWidth="1"/>
    <col min="11528" max="11528" width="10.7109375" customWidth="1"/>
    <col min="11529" max="11529" width="27.85546875" customWidth="1"/>
    <col min="11777" max="11777" width="5.42578125" customWidth="1"/>
    <col min="11779" max="11779" width="10" customWidth="1"/>
    <col min="11781" max="11781" width="9.140625" customWidth="1"/>
    <col min="11784" max="11784" width="10.7109375" customWidth="1"/>
    <col min="11785" max="11785" width="27.85546875" customWidth="1"/>
    <col min="12033" max="12033" width="5.42578125" customWidth="1"/>
    <col min="12035" max="12035" width="10" customWidth="1"/>
    <col min="12037" max="12037" width="9.140625" customWidth="1"/>
    <col min="12040" max="12040" width="10.7109375" customWidth="1"/>
    <col min="12041" max="12041" width="27.85546875" customWidth="1"/>
    <col min="12289" max="12289" width="5.42578125" customWidth="1"/>
    <col min="12291" max="12291" width="10" customWidth="1"/>
    <col min="12293" max="12293" width="9.140625" customWidth="1"/>
    <col min="12296" max="12296" width="10.7109375" customWidth="1"/>
    <col min="12297" max="12297" width="27.85546875" customWidth="1"/>
    <col min="12545" max="12545" width="5.42578125" customWidth="1"/>
    <col min="12547" max="12547" width="10" customWidth="1"/>
    <col min="12549" max="12549" width="9.140625" customWidth="1"/>
    <col min="12552" max="12552" width="10.7109375" customWidth="1"/>
    <col min="12553" max="12553" width="27.85546875" customWidth="1"/>
    <col min="12801" max="12801" width="5.42578125" customWidth="1"/>
    <col min="12803" max="12803" width="10" customWidth="1"/>
    <col min="12805" max="12805" width="9.140625" customWidth="1"/>
    <col min="12808" max="12808" width="10.7109375" customWidth="1"/>
    <col min="12809" max="12809" width="27.85546875" customWidth="1"/>
    <col min="13057" max="13057" width="5.42578125" customWidth="1"/>
    <col min="13059" max="13059" width="10" customWidth="1"/>
    <col min="13061" max="13061" width="9.140625" customWidth="1"/>
    <col min="13064" max="13064" width="10.7109375" customWidth="1"/>
    <col min="13065" max="13065" width="27.85546875" customWidth="1"/>
    <col min="13313" max="13313" width="5.42578125" customWidth="1"/>
    <col min="13315" max="13315" width="10" customWidth="1"/>
    <col min="13317" max="13317" width="9.140625" customWidth="1"/>
    <col min="13320" max="13320" width="10.7109375" customWidth="1"/>
    <col min="13321" max="13321" width="27.85546875" customWidth="1"/>
    <col min="13569" max="13569" width="5.42578125" customWidth="1"/>
    <col min="13571" max="13571" width="10" customWidth="1"/>
    <col min="13573" max="13573" width="9.140625" customWidth="1"/>
    <col min="13576" max="13576" width="10.7109375" customWidth="1"/>
    <col min="13577" max="13577" width="27.85546875" customWidth="1"/>
    <col min="13825" max="13825" width="5.42578125" customWidth="1"/>
    <col min="13827" max="13827" width="10" customWidth="1"/>
    <col min="13829" max="13829" width="9.140625" customWidth="1"/>
    <col min="13832" max="13832" width="10.7109375" customWidth="1"/>
    <col min="13833" max="13833" width="27.85546875" customWidth="1"/>
    <col min="14081" max="14081" width="5.42578125" customWidth="1"/>
    <col min="14083" max="14083" width="10" customWidth="1"/>
    <col min="14085" max="14085" width="9.140625" customWidth="1"/>
    <col min="14088" max="14088" width="10.7109375" customWidth="1"/>
    <col min="14089" max="14089" width="27.85546875" customWidth="1"/>
    <col min="14337" max="14337" width="5.42578125" customWidth="1"/>
    <col min="14339" max="14339" width="10" customWidth="1"/>
    <col min="14341" max="14341" width="9.140625" customWidth="1"/>
    <col min="14344" max="14344" width="10.7109375" customWidth="1"/>
    <col min="14345" max="14345" width="27.85546875" customWidth="1"/>
    <col min="14593" max="14593" width="5.42578125" customWidth="1"/>
    <col min="14595" max="14595" width="10" customWidth="1"/>
    <col min="14597" max="14597" width="9.140625" customWidth="1"/>
    <col min="14600" max="14600" width="10.7109375" customWidth="1"/>
    <col min="14601" max="14601" width="27.85546875" customWidth="1"/>
    <col min="14849" max="14849" width="5.42578125" customWidth="1"/>
    <col min="14851" max="14851" width="10" customWidth="1"/>
    <col min="14853" max="14853" width="9.140625" customWidth="1"/>
    <col min="14856" max="14856" width="10.7109375" customWidth="1"/>
    <col min="14857" max="14857" width="27.85546875" customWidth="1"/>
    <col min="15105" max="15105" width="5.42578125" customWidth="1"/>
    <col min="15107" max="15107" width="10" customWidth="1"/>
    <col min="15109" max="15109" width="9.140625" customWidth="1"/>
    <col min="15112" max="15112" width="10.7109375" customWidth="1"/>
    <col min="15113" max="15113" width="27.85546875" customWidth="1"/>
    <col min="15361" max="15361" width="5.42578125" customWidth="1"/>
    <col min="15363" max="15363" width="10" customWidth="1"/>
    <col min="15365" max="15365" width="9.140625" customWidth="1"/>
    <col min="15368" max="15368" width="10.7109375" customWidth="1"/>
    <col min="15369" max="15369" width="27.85546875" customWidth="1"/>
    <col min="15617" max="15617" width="5.42578125" customWidth="1"/>
    <col min="15619" max="15619" width="10" customWidth="1"/>
    <col min="15621" max="15621" width="9.140625" customWidth="1"/>
    <col min="15624" max="15624" width="10.7109375" customWidth="1"/>
    <col min="15625" max="15625" width="27.85546875" customWidth="1"/>
    <col min="15873" max="15873" width="5.42578125" customWidth="1"/>
    <col min="15875" max="15875" width="10" customWidth="1"/>
    <col min="15877" max="15877" width="9.140625" customWidth="1"/>
    <col min="15880" max="15880" width="10.7109375" customWidth="1"/>
    <col min="15881" max="15881" width="27.85546875" customWidth="1"/>
    <col min="16129" max="16129" width="5.42578125" customWidth="1"/>
    <col min="16131" max="16131" width="10" customWidth="1"/>
    <col min="16133" max="16133" width="9.140625" customWidth="1"/>
    <col min="16136" max="16136" width="10.7109375" customWidth="1"/>
    <col min="16137" max="16137" width="27.85546875" customWidth="1"/>
  </cols>
  <sheetData>
    <row r="1" spans="1:9" ht="22.9" customHeight="1" x14ac:dyDescent="0.2">
      <c r="A1" s="567"/>
      <c r="B1" s="568"/>
      <c r="C1" s="568"/>
      <c r="D1" s="571" t="s">
        <v>1871</v>
      </c>
      <c r="E1" s="568"/>
      <c r="F1" s="568"/>
      <c r="G1" s="568"/>
      <c r="H1" s="568"/>
      <c r="I1" s="568"/>
    </row>
    <row r="2" spans="1:9" ht="24" customHeight="1" thickBot="1" x14ac:dyDescent="0.25">
      <c r="A2" s="569"/>
      <c r="B2" s="570"/>
      <c r="C2" s="570"/>
      <c r="D2" s="570"/>
      <c r="E2" s="572" t="s">
        <v>1872</v>
      </c>
      <c r="F2" s="570"/>
      <c r="G2" s="570"/>
      <c r="H2" s="570"/>
      <c r="I2" s="570"/>
    </row>
    <row r="3" spans="1:9" ht="20.45" customHeight="1" thickBot="1" x14ac:dyDescent="0.25">
      <c r="A3" s="577">
        <v>1</v>
      </c>
      <c r="B3" s="576" t="s">
        <v>3</v>
      </c>
      <c r="C3" s="1396">
        <f>[1]Декларация!D5</f>
        <v>0</v>
      </c>
      <c r="D3" s="1397"/>
      <c r="E3" s="1398"/>
      <c r="F3" s="575"/>
      <c r="G3" s="575"/>
      <c r="H3" s="575"/>
      <c r="I3" s="575"/>
    </row>
    <row r="4" spans="1:9" ht="22.9" customHeight="1" thickBot="1" x14ac:dyDescent="0.25">
      <c r="A4" s="577">
        <v>2</v>
      </c>
      <c r="B4" s="576" t="s">
        <v>1873</v>
      </c>
      <c r="C4" s="575"/>
      <c r="D4" s="956">
        <f>[1]Декларация!G7</f>
        <v>2019</v>
      </c>
      <c r="E4" s="952"/>
      <c r="F4" s="575"/>
      <c r="G4" s="575"/>
      <c r="H4" s="575"/>
      <c r="I4" s="575"/>
    </row>
    <row r="5" spans="1:9" x14ac:dyDescent="0.2">
      <c r="A5" s="573"/>
      <c r="B5" s="573"/>
      <c r="C5" s="573"/>
      <c r="D5" s="573"/>
      <c r="E5" s="574" t="s">
        <v>2336</v>
      </c>
      <c r="F5" s="573"/>
      <c r="G5" s="573"/>
      <c r="H5" s="573"/>
      <c r="I5" s="573"/>
    </row>
    <row r="6" spans="1:9" x14ac:dyDescent="0.2">
      <c r="A6" s="1399" t="s">
        <v>1874</v>
      </c>
      <c r="B6" s="1399"/>
      <c r="C6" s="1400" t="s">
        <v>153</v>
      </c>
      <c r="D6" s="1400"/>
      <c r="E6" s="1400"/>
      <c r="F6" s="575"/>
      <c r="G6" s="575"/>
      <c r="H6" s="575"/>
      <c r="I6" s="575"/>
    </row>
    <row r="7" spans="1:9" x14ac:dyDescent="0.2">
      <c r="A7" s="578"/>
      <c r="B7" s="578"/>
      <c r="C7" s="578"/>
      <c r="D7" s="578"/>
      <c r="E7" s="578"/>
      <c r="F7" s="578"/>
      <c r="G7" s="578"/>
      <c r="H7" s="578"/>
      <c r="I7" s="578"/>
    </row>
    <row r="8" spans="1:9" x14ac:dyDescent="0.2">
      <c r="A8" s="1080" t="s">
        <v>1875</v>
      </c>
      <c r="B8" s="1080"/>
      <c r="C8" s="578" t="s">
        <v>1888</v>
      </c>
      <c r="D8" s="578"/>
      <c r="E8" s="578"/>
      <c r="F8" s="578"/>
      <c r="G8" s="578"/>
      <c r="H8" s="578"/>
      <c r="I8" s="687"/>
    </row>
    <row r="9" spans="1:9" x14ac:dyDescent="0.2">
      <c r="A9" s="1080" t="s">
        <v>1876</v>
      </c>
      <c r="B9" s="1080"/>
      <c r="C9" s="578" t="s">
        <v>1889</v>
      </c>
      <c r="D9" s="578"/>
      <c r="E9" s="578"/>
      <c r="F9" s="578"/>
      <c r="G9" s="578"/>
      <c r="H9" s="578"/>
      <c r="I9" s="687"/>
    </row>
    <row r="10" spans="1:9" x14ac:dyDescent="0.2">
      <c r="A10" s="1080" t="s">
        <v>1877</v>
      </c>
      <c r="B10" s="1080"/>
      <c r="C10" s="578" t="s">
        <v>1890</v>
      </c>
      <c r="D10" s="578"/>
      <c r="E10" s="578"/>
      <c r="F10" s="578"/>
      <c r="G10" s="578"/>
      <c r="H10" s="578"/>
      <c r="I10" s="687"/>
    </row>
    <row r="11" spans="1:9" x14ac:dyDescent="0.2">
      <c r="A11" s="1080" t="s">
        <v>1878</v>
      </c>
      <c r="B11" s="1080"/>
      <c r="C11" s="578" t="s">
        <v>1896</v>
      </c>
      <c r="D11" s="578"/>
      <c r="E11" s="578"/>
      <c r="F11" s="578"/>
      <c r="G11" s="578"/>
      <c r="H11" s="578"/>
      <c r="I11" s="687"/>
    </row>
    <row r="12" spans="1:9" x14ac:dyDescent="0.2">
      <c r="A12" s="1080" t="s">
        <v>1879</v>
      </c>
      <c r="B12" s="1080"/>
      <c r="C12" s="578" t="s">
        <v>1891</v>
      </c>
      <c r="D12" s="578"/>
      <c r="E12" s="578"/>
      <c r="F12" s="578"/>
      <c r="G12" s="578"/>
      <c r="H12" s="578"/>
      <c r="I12" s="687"/>
    </row>
    <row r="13" spans="1:9" x14ac:dyDescent="0.2">
      <c r="A13" s="1080" t="s">
        <v>1880</v>
      </c>
      <c r="B13" s="1080"/>
      <c r="C13" s="578" t="s">
        <v>1892</v>
      </c>
      <c r="D13" s="578"/>
      <c r="E13" s="578"/>
      <c r="F13" s="578"/>
      <c r="G13" s="578"/>
      <c r="H13" s="578"/>
      <c r="I13" s="687"/>
    </row>
    <row r="14" spans="1:9" x14ac:dyDescent="0.2">
      <c r="A14" s="1080" t="s">
        <v>1881</v>
      </c>
      <c r="B14" s="1080"/>
      <c r="C14" s="578" t="s">
        <v>1893</v>
      </c>
      <c r="D14" s="578"/>
      <c r="E14" s="578"/>
      <c r="F14" s="578"/>
      <c r="G14" s="578"/>
      <c r="H14" s="578"/>
      <c r="I14" s="687"/>
    </row>
    <row r="15" spans="1:9" ht="31.15" customHeight="1" x14ac:dyDescent="0.2">
      <c r="A15" s="1080" t="s">
        <v>1882</v>
      </c>
      <c r="B15" s="1080"/>
      <c r="C15" s="578" t="s">
        <v>1895</v>
      </c>
      <c r="D15" s="578"/>
      <c r="E15" s="578"/>
      <c r="F15" s="578"/>
      <c r="G15" s="578"/>
      <c r="H15" s="578"/>
      <c r="I15" s="687"/>
    </row>
    <row r="16" spans="1:9" ht="58.9" customHeight="1" x14ac:dyDescent="0.2">
      <c r="A16" s="1080" t="s">
        <v>1883</v>
      </c>
      <c r="B16" s="1080"/>
      <c r="C16" s="1379" t="s">
        <v>1894</v>
      </c>
      <c r="D16" s="1390"/>
      <c r="E16" s="1390"/>
      <c r="F16" s="1390"/>
      <c r="G16" s="1390"/>
      <c r="H16" s="1391"/>
      <c r="I16" s="687"/>
    </row>
    <row r="17" spans="1:9" ht="34.9" customHeight="1" x14ac:dyDescent="0.2">
      <c r="A17" s="1080" t="s">
        <v>1884</v>
      </c>
      <c r="B17" s="1080"/>
      <c r="C17" s="1379" t="s">
        <v>1897</v>
      </c>
      <c r="D17" s="1390"/>
      <c r="E17" s="1390"/>
      <c r="F17" s="1390"/>
      <c r="G17" s="1390"/>
      <c r="H17" s="1391"/>
      <c r="I17" s="687"/>
    </row>
    <row r="18" spans="1:9" ht="25.9" customHeight="1" x14ac:dyDescent="0.2">
      <c r="A18" s="1080" t="s">
        <v>1885</v>
      </c>
      <c r="B18" s="1080"/>
      <c r="C18" s="578" t="s">
        <v>1898</v>
      </c>
      <c r="D18" s="578"/>
      <c r="E18" s="578"/>
      <c r="F18" s="578"/>
      <c r="G18" s="578"/>
      <c r="H18" s="578"/>
      <c r="I18" s="687">
        <f>SUM(I8:I17)</f>
        <v>0</v>
      </c>
    </row>
    <row r="19" spans="1:9" ht="26.45" customHeight="1" x14ac:dyDescent="0.2">
      <c r="A19" s="1080" t="s">
        <v>1886</v>
      </c>
      <c r="B19" s="1080"/>
      <c r="C19" s="578" t="s">
        <v>1899</v>
      </c>
      <c r="D19" s="578"/>
      <c r="E19" s="578"/>
      <c r="F19" s="578"/>
      <c r="G19" s="578"/>
      <c r="H19" s="578"/>
      <c r="I19" s="687"/>
    </row>
    <row r="20" spans="1:9" ht="27.6" customHeight="1" x14ac:dyDescent="0.2">
      <c r="A20" s="1080" t="s">
        <v>1887</v>
      </c>
      <c r="B20" s="1080"/>
      <c r="C20" s="578" t="s">
        <v>1900</v>
      </c>
      <c r="D20" s="578"/>
      <c r="E20" s="578"/>
      <c r="F20" s="578"/>
      <c r="G20" s="578"/>
      <c r="H20" s="578"/>
      <c r="I20" s="687">
        <f>I18+I19</f>
        <v>0</v>
      </c>
    </row>
    <row r="21" spans="1:9" x14ac:dyDescent="0.2">
      <c r="A21" s="601"/>
      <c r="B21" s="601"/>
      <c r="C21" s="601"/>
      <c r="D21" s="602" t="s">
        <v>1901</v>
      </c>
      <c r="E21" s="601"/>
      <c r="F21" s="601"/>
      <c r="G21" s="601"/>
      <c r="H21" s="601"/>
      <c r="I21" s="603"/>
    </row>
    <row r="22" spans="1:9" ht="28.15" customHeight="1" x14ac:dyDescent="0.2">
      <c r="A22" s="1392" t="s">
        <v>1902</v>
      </c>
      <c r="B22" s="1392"/>
      <c r="C22" s="1393" t="s">
        <v>1915</v>
      </c>
      <c r="D22" s="1390"/>
      <c r="E22" s="1390"/>
      <c r="F22" s="1390"/>
      <c r="G22" s="1390"/>
      <c r="H22" s="1391"/>
      <c r="I22" s="699">
        <f>I23+I24+I25+I26+I27+I28+I29+I30+I31+I32+I33+I34+I35+I36+I37+I38+I39+I40+I41+I47+I48</f>
        <v>0</v>
      </c>
    </row>
    <row r="23" spans="1:9" ht="24.6" customHeight="1" x14ac:dyDescent="0.2">
      <c r="A23" s="578"/>
      <c r="B23" s="579" t="s">
        <v>44</v>
      </c>
      <c r="C23" s="578" t="s">
        <v>1916</v>
      </c>
      <c r="D23" s="578"/>
      <c r="E23" s="578"/>
      <c r="F23" s="578"/>
      <c r="G23" s="578"/>
      <c r="H23" s="578"/>
      <c r="I23" s="687"/>
    </row>
    <row r="24" spans="1:9" ht="21.6" customHeight="1" x14ac:dyDescent="0.2">
      <c r="A24" s="578"/>
      <c r="B24" s="579" t="s">
        <v>56</v>
      </c>
      <c r="C24" s="578" t="s">
        <v>1917</v>
      </c>
      <c r="D24" s="578"/>
      <c r="E24" s="578"/>
      <c r="F24" s="578"/>
      <c r="G24" s="578"/>
      <c r="H24" s="578"/>
      <c r="I24" s="687"/>
    </row>
    <row r="25" spans="1:9" x14ac:dyDescent="0.2">
      <c r="A25" s="578"/>
      <c r="B25" s="579" t="s">
        <v>58</v>
      </c>
      <c r="C25" s="578" t="s">
        <v>1918</v>
      </c>
      <c r="D25" s="578"/>
      <c r="E25" s="578"/>
      <c r="F25" s="578"/>
      <c r="G25" s="578"/>
      <c r="H25" s="578"/>
      <c r="I25" s="687"/>
    </row>
    <row r="26" spans="1:9" x14ac:dyDescent="0.2">
      <c r="A26" s="578"/>
      <c r="B26" s="579" t="s">
        <v>76</v>
      </c>
      <c r="C26" s="578" t="s">
        <v>1919</v>
      </c>
      <c r="D26" s="578"/>
      <c r="E26" s="578"/>
      <c r="F26" s="578"/>
      <c r="G26" s="578"/>
      <c r="H26" s="578"/>
      <c r="I26" s="687"/>
    </row>
    <row r="27" spans="1:9" x14ac:dyDescent="0.2">
      <c r="A27" s="578"/>
      <c r="B27" s="579" t="s">
        <v>78</v>
      </c>
      <c r="C27" s="578" t="s">
        <v>1920</v>
      </c>
      <c r="D27" s="578"/>
      <c r="E27" s="578"/>
      <c r="F27" s="578"/>
      <c r="G27" s="578"/>
      <c r="H27" s="578"/>
      <c r="I27" s="687"/>
    </row>
    <row r="28" spans="1:9" x14ac:dyDescent="0.2">
      <c r="A28" s="578"/>
      <c r="B28" s="579" t="s">
        <v>80</v>
      </c>
      <c r="C28" s="578" t="s">
        <v>1921</v>
      </c>
      <c r="D28" s="578"/>
      <c r="E28" s="578"/>
      <c r="F28" s="578"/>
      <c r="G28" s="578"/>
      <c r="H28" s="578"/>
      <c r="I28" s="687"/>
    </row>
    <row r="29" spans="1:9" x14ac:dyDescent="0.2">
      <c r="A29" s="578"/>
      <c r="B29" s="579" t="s">
        <v>82</v>
      </c>
      <c r="C29" s="578" t="s">
        <v>1922</v>
      </c>
      <c r="D29" s="578"/>
      <c r="E29" s="578"/>
      <c r="F29" s="578"/>
      <c r="G29" s="578"/>
      <c r="H29" s="578"/>
      <c r="I29" s="687"/>
    </row>
    <row r="30" spans="1:9" x14ac:dyDescent="0.2">
      <c r="A30" s="578"/>
      <c r="B30" s="579" t="s">
        <v>84</v>
      </c>
      <c r="C30" s="578" t="s">
        <v>1923</v>
      </c>
      <c r="D30" s="578"/>
      <c r="E30" s="578"/>
      <c r="F30" s="578"/>
      <c r="G30" s="578"/>
      <c r="H30" s="578"/>
      <c r="I30" s="687"/>
    </row>
    <row r="31" spans="1:9" x14ac:dyDescent="0.2">
      <c r="A31" s="578"/>
      <c r="B31" s="579" t="s">
        <v>85</v>
      </c>
      <c r="C31" s="578" t="s">
        <v>1924</v>
      </c>
      <c r="D31" s="578"/>
      <c r="E31" s="578"/>
      <c r="F31" s="578"/>
      <c r="G31" s="578"/>
      <c r="H31" s="578"/>
      <c r="I31" s="687"/>
    </row>
    <row r="32" spans="1:9" ht="25.15" customHeight="1" x14ac:dyDescent="0.2">
      <c r="A32" s="578"/>
      <c r="B32" s="579" t="s">
        <v>1903</v>
      </c>
      <c r="C32" s="578" t="s">
        <v>1925</v>
      </c>
      <c r="D32" s="578"/>
      <c r="E32" s="578"/>
      <c r="F32" s="578"/>
      <c r="G32" s="578"/>
      <c r="H32" s="578"/>
      <c r="I32" s="687"/>
    </row>
    <row r="33" spans="1:9" ht="31.9" customHeight="1" x14ac:dyDescent="0.2">
      <c r="A33" s="578"/>
      <c r="B33" s="579" t="s">
        <v>1904</v>
      </c>
      <c r="C33" s="1379" t="s">
        <v>1926</v>
      </c>
      <c r="D33" s="1390"/>
      <c r="E33" s="1390"/>
      <c r="F33" s="1390"/>
      <c r="G33" s="1390"/>
      <c r="H33" s="1391"/>
      <c r="I33" s="687"/>
    </row>
    <row r="34" spans="1:9" ht="21.6" customHeight="1" x14ac:dyDescent="0.2">
      <c r="A34" s="578"/>
      <c r="B34" s="579" t="s">
        <v>1905</v>
      </c>
      <c r="C34" s="578" t="s">
        <v>1927</v>
      </c>
      <c r="D34" s="578"/>
      <c r="E34" s="578"/>
      <c r="F34" s="578"/>
      <c r="G34" s="578"/>
      <c r="H34" s="578"/>
      <c r="I34" s="687"/>
    </row>
    <row r="35" spans="1:9" ht="20.45" customHeight="1" x14ac:dyDescent="0.2">
      <c r="A35" s="578"/>
      <c r="B35" s="579" t="s">
        <v>1906</v>
      </c>
      <c r="C35" s="578" t="s">
        <v>576</v>
      </c>
      <c r="D35" s="578"/>
      <c r="E35" s="578"/>
      <c r="F35" s="578"/>
      <c r="G35" s="578"/>
      <c r="H35" s="578"/>
      <c r="I35" s="687"/>
    </row>
    <row r="36" spans="1:9" x14ac:dyDescent="0.2">
      <c r="A36" s="578"/>
      <c r="B36" s="579" t="s">
        <v>1907</v>
      </c>
      <c r="C36" s="578" t="s">
        <v>1928</v>
      </c>
      <c r="D36" s="578"/>
      <c r="E36" s="578"/>
      <c r="F36" s="578"/>
      <c r="G36" s="578"/>
      <c r="H36" s="578"/>
      <c r="I36" s="687"/>
    </row>
    <row r="37" spans="1:9" x14ac:dyDescent="0.2">
      <c r="A37" s="578"/>
      <c r="B37" s="579" t="s">
        <v>1908</v>
      </c>
      <c r="C37" s="578" t="s">
        <v>1929</v>
      </c>
      <c r="D37" s="578"/>
      <c r="E37" s="578"/>
      <c r="F37" s="578"/>
      <c r="G37" s="578"/>
      <c r="H37" s="578"/>
      <c r="I37" s="687"/>
    </row>
    <row r="38" spans="1:9" x14ac:dyDescent="0.2">
      <c r="A38" s="578"/>
      <c r="B38" s="579" t="s">
        <v>1909</v>
      </c>
      <c r="C38" s="578" t="s">
        <v>1930</v>
      </c>
      <c r="D38" s="578"/>
      <c r="E38" s="578"/>
      <c r="F38" s="578"/>
      <c r="G38" s="578"/>
      <c r="H38" s="578"/>
      <c r="I38" s="687"/>
    </row>
    <row r="39" spans="1:9" x14ac:dyDescent="0.2">
      <c r="A39" s="578"/>
      <c r="B39" s="579" t="s">
        <v>1910</v>
      </c>
      <c r="C39" s="578" t="s">
        <v>1931</v>
      </c>
      <c r="D39" s="578"/>
      <c r="E39" s="578"/>
      <c r="F39" s="578"/>
      <c r="G39" s="578"/>
      <c r="H39" s="578"/>
      <c r="I39" s="687"/>
    </row>
    <row r="40" spans="1:9" x14ac:dyDescent="0.2">
      <c r="A40" s="578"/>
      <c r="B40" s="579" t="s">
        <v>1911</v>
      </c>
      <c r="C40" s="578" t="s">
        <v>1932</v>
      </c>
      <c r="D40" s="578"/>
      <c r="E40" s="578"/>
      <c r="F40" s="578"/>
      <c r="G40" s="578"/>
      <c r="H40" s="578"/>
      <c r="I40" s="687"/>
    </row>
    <row r="41" spans="1:9" x14ac:dyDescent="0.2">
      <c r="A41" s="578"/>
      <c r="B41" s="579" t="s">
        <v>1912</v>
      </c>
      <c r="C41" s="578" t="s">
        <v>1933</v>
      </c>
      <c r="D41" s="578"/>
      <c r="E41" s="578"/>
      <c r="F41" s="578"/>
      <c r="G41" s="578"/>
      <c r="H41" s="578"/>
      <c r="I41" s="687">
        <f>I42+I43+I44+I45+I46</f>
        <v>0</v>
      </c>
    </row>
    <row r="42" spans="1:9" x14ac:dyDescent="0.2">
      <c r="A42" s="578"/>
      <c r="B42" s="580"/>
      <c r="C42" s="579" t="s">
        <v>60</v>
      </c>
      <c r="D42" s="578" t="s">
        <v>490</v>
      </c>
      <c r="E42" s="578"/>
      <c r="F42" s="578"/>
      <c r="G42" s="578"/>
      <c r="H42" s="578"/>
      <c r="I42" s="687"/>
    </row>
    <row r="43" spans="1:9" x14ac:dyDescent="0.2">
      <c r="A43" s="578"/>
      <c r="B43" s="580"/>
      <c r="C43" s="579" t="s">
        <v>62</v>
      </c>
      <c r="D43" s="578" t="s">
        <v>1934</v>
      </c>
      <c r="E43" s="578"/>
      <c r="F43" s="578"/>
      <c r="G43" s="578"/>
      <c r="H43" s="578"/>
      <c r="I43" s="687"/>
    </row>
    <row r="44" spans="1:9" x14ac:dyDescent="0.2">
      <c r="A44" s="578"/>
      <c r="B44" s="580"/>
      <c r="C44" s="579" t="s">
        <v>64</v>
      </c>
      <c r="D44" s="578" t="s">
        <v>1935</v>
      </c>
      <c r="E44" s="578"/>
      <c r="F44" s="578"/>
      <c r="G44" s="578"/>
      <c r="H44" s="578"/>
      <c r="I44" s="687"/>
    </row>
    <row r="45" spans="1:9" x14ac:dyDescent="0.2">
      <c r="A45" s="578"/>
      <c r="B45" s="580"/>
      <c r="C45" s="579" t="s">
        <v>66</v>
      </c>
      <c r="D45" s="578" t="s">
        <v>1936</v>
      </c>
      <c r="E45" s="578"/>
      <c r="F45" s="578"/>
      <c r="G45" s="578"/>
      <c r="H45" s="578"/>
      <c r="I45" s="687"/>
    </row>
    <row r="46" spans="1:9" x14ac:dyDescent="0.2">
      <c r="A46" s="578"/>
      <c r="B46" s="580"/>
      <c r="C46" s="579" t="s">
        <v>68</v>
      </c>
      <c r="D46" s="578" t="s">
        <v>1937</v>
      </c>
      <c r="E46" s="578"/>
      <c r="F46" s="578"/>
      <c r="G46" s="578"/>
      <c r="H46" s="578"/>
      <c r="I46" s="687"/>
    </row>
    <row r="47" spans="1:9" x14ac:dyDescent="0.2">
      <c r="A47" s="578"/>
      <c r="B47" s="579" t="s">
        <v>1913</v>
      </c>
      <c r="C47" s="578" t="s">
        <v>1938</v>
      </c>
      <c r="D47" s="578"/>
      <c r="E47" s="578"/>
      <c r="F47" s="578"/>
      <c r="G47" s="578"/>
      <c r="H47" s="578"/>
      <c r="I47" s="687"/>
    </row>
    <row r="48" spans="1:9" ht="13.5" thickBot="1" x14ac:dyDescent="0.25">
      <c r="A48" s="578"/>
      <c r="B48" s="581" t="s">
        <v>1914</v>
      </c>
      <c r="C48" s="578" t="s">
        <v>1939</v>
      </c>
      <c r="D48" s="578"/>
      <c r="E48" s="578"/>
      <c r="F48" s="578"/>
      <c r="G48" s="578"/>
      <c r="H48" s="578"/>
      <c r="I48" s="687"/>
    </row>
    <row r="49" spans="1:9" ht="13.5" thickBot="1" x14ac:dyDescent="0.25">
      <c r="A49" s="1394" t="s">
        <v>1940</v>
      </c>
      <c r="B49" s="1395"/>
      <c r="C49" s="578" t="s">
        <v>1941</v>
      </c>
      <c r="D49" s="578"/>
      <c r="E49" s="578"/>
      <c r="F49" s="578"/>
      <c r="G49" s="578"/>
      <c r="H49" s="578"/>
      <c r="I49" s="687"/>
    </row>
    <row r="50" spans="1:9" x14ac:dyDescent="0.2">
      <c r="A50" s="578"/>
      <c r="B50" s="582" t="s">
        <v>44</v>
      </c>
      <c r="C50" s="578" t="s">
        <v>1942</v>
      </c>
      <c r="D50" s="578"/>
      <c r="E50" s="578"/>
      <c r="F50" s="578"/>
      <c r="G50" s="578"/>
      <c r="H50" s="578"/>
      <c r="I50" s="687"/>
    </row>
    <row r="51" spans="1:9" x14ac:dyDescent="0.2">
      <c r="A51" s="578"/>
      <c r="B51" s="579" t="s">
        <v>56</v>
      </c>
      <c r="C51" s="578" t="s">
        <v>1943</v>
      </c>
      <c r="D51" s="578"/>
      <c r="E51" s="578"/>
      <c r="F51" s="578"/>
      <c r="G51" s="578"/>
      <c r="H51" s="578"/>
      <c r="I51" s="687"/>
    </row>
    <row r="52" spans="1:9" x14ac:dyDescent="0.2">
      <c r="A52" s="578"/>
      <c r="B52" s="579" t="s">
        <v>58</v>
      </c>
      <c r="C52" s="578" t="s">
        <v>1944</v>
      </c>
      <c r="D52" s="578"/>
      <c r="E52" s="578"/>
      <c r="F52" s="578"/>
      <c r="G52" s="578"/>
      <c r="H52" s="578"/>
      <c r="I52" s="687"/>
    </row>
    <row r="53" spans="1:9" x14ac:dyDescent="0.2">
      <c r="A53" s="578"/>
      <c r="B53" s="579" t="s">
        <v>76</v>
      </c>
      <c r="C53" s="578" t="s">
        <v>1945</v>
      </c>
      <c r="D53" s="578"/>
      <c r="E53" s="578"/>
      <c r="F53" s="578"/>
      <c r="G53" s="578"/>
      <c r="H53" s="578"/>
      <c r="I53" s="687"/>
    </row>
    <row r="54" spans="1:9" x14ac:dyDescent="0.2">
      <c r="A54" s="578"/>
      <c r="B54" s="579" t="s">
        <v>78</v>
      </c>
      <c r="C54" s="578" t="s">
        <v>1946</v>
      </c>
      <c r="D54" s="578"/>
      <c r="E54" s="578"/>
      <c r="F54" s="578"/>
      <c r="G54" s="578"/>
      <c r="H54" s="578"/>
      <c r="I54" s="687"/>
    </row>
    <row r="55" spans="1:9" x14ac:dyDescent="0.2">
      <c r="A55" s="578"/>
      <c r="B55" s="579" t="s">
        <v>80</v>
      </c>
      <c r="C55" s="578" t="s">
        <v>1947</v>
      </c>
      <c r="D55" s="578"/>
      <c r="E55" s="578"/>
      <c r="F55" s="578"/>
      <c r="G55" s="578"/>
      <c r="H55" s="578"/>
      <c r="I55" s="687"/>
    </row>
    <row r="56" spans="1:9" x14ac:dyDescent="0.2">
      <c r="A56" s="578"/>
      <c r="B56" s="579" t="s">
        <v>82</v>
      </c>
      <c r="C56" s="578" t="s">
        <v>1948</v>
      </c>
      <c r="D56" s="578"/>
      <c r="E56" s="578"/>
      <c r="F56" s="578"/>
      <c r="G56" s="578"/>
      <c r="H56" s="578"/>
      <c r="I56" s="687"/>
    </row>
    <row r="57" spans="1:9" x14ac:dyDescent="0.2">
      <c r="A57" s="578"/>
      <c r="B57" s="579" t="s">
        <v>84</v>
      </c>
      <c r="C57" s="578" t="s">
        <v>1949</v>
      </c>
      <c r="D57" s="578"/>
      <c r="E57" s="578"/>
      <c r="F57" s="578"/>
      <c r="G57" s="578"/>
      <c r="H57" s="578"/>
      <c r="I57" s="687"/>
    </row>
    <row r="58" spans="1:9" x14ac:dyDescent="0.2">
      <c r="A58" s="578"/>
      <c r="B58" s="579" t="s">
        <v>85</v>
      </c>
      <c r="C58" s="578" t="s">
        <v>1950</v>
      </c>
      <c r="D58" s="578"/>
      <c r="E58" s="578"/>
      <c r="F58" s="578"/>
      <c r="G58" s="578"/>
      <c r="H58" s="578"/>
      <c r="I58" s="687"/>
    </row>
    <row r="59" spans="1:9" x14ac:dyDescent="0.2">
      <c r="A59" s="578"/>
      <c r="B59" s="579" t="s">
        <v>1903</v>
      </c>
      <c r="C59" s="578" t="s">
        <v>2045</v>
      </c>
      <c r="D59" s="578"/>
      <c r="E59" s="578"/>
      <c r="F59" s="578"/>
      <c r="G59" s="578"/>
      <c r="H59" s="578"/>
      <c r="I59" s="687"/>
    </row>
    <row r="60" spans="1:9" x14ac:dyDescent="0.2">
      <c r="A60" s="578"/>
      <c r="B60" s="579" t="s">
        <v>1904</v>
      </c>
      <c r="C60" s="578" t="s">
        <v>1951</v>
      </c>
      <c r="D60" s="578"/>
      <c r="E60" s="578"/>
      <c r="F60" s="578"/>
      <c r="G60" s="578"/>
      <c r="H60" s="578"/>
      <c r="I60" s="687"/>
    </row>
    <row r="61" spans="1:9" x14ac:dyDescent="0.2">
      <c r="A61" s="601"/>
      <c r="B61" s="601"/>
      <c r="C61" s="601"/>
      <c r="D61" s="602" t="s">
        <v>1901</v>
      </c>
      <c r="E61" s="601"/>
      <c r="F61" s="601"/>
      <c r="G61" s="601"/>
      <c r="H61" s="601"/>
      <c r="I61" s="603"/>
    </row>
    <row r="62" spans="1:9" x14ac:dyDescent="0.2">
      <c r="A62" s="1080" t="s">
        <v>1952</v>
      </c>
      <c r="B62" s="1080"/>
      <c r="C62" s="1386" t="s">
        <v>1960</v>
      </c>
      <c r="D62" s="1386"/>
      <c r="E62" s="1386"/>
      <c r="F62" s="1386"/>
      <c r="G62" s="1386"/>
      <c r="H62" s="1386"/>
      <c r="I62" s="687"/>
    </row>
    <row r="63" spans="1:9" x14ac:dyDescent="0.2">
      <c r="A63" s="1080" t="s">
        <v>1953</v>
      </c>
      <c r="B63" s="1080"/>
      <c r="C63" s="1386" t="s">
        <v>1961</v>
      </c>
      <c r="D63" s="1386"/>
      <c r="E63" s="1386"/>
      <c r="F63" s="1386"/>
      <c r="G63" s="1386"/>
      <c r="H63" s="1386"/>
      <c r="I63" s="687"/>
    </row>
    <row r="64" spans="1:9" x14ac:dyDescent="0.2">
      <c r="A64" s="1080" t="s">
        <v>1954</v>
      </c>
      <c r="B64" s="1080"/>
      <c r="C64" s="1386" t="s">
        <v>1892</v>
      </c>
      <c r="D64" s="1386"/>
      <c r="E64" s="1386"/>
      <c r="F64" s="1386"/>
      <c r="G64" s="1386"/>
      <c r="H64" s="1386"/>
      <c r="I64" s="687"/>
    </row>
    <row r="65" spans="1:9" x14ac:dyDescent="0.2">
      <c r="A65" s="1080" t="s">
        <v>1955</v>
      </c>
      <c r="B65" s="1080"/>
      <c r="C65" s="1386" t="s">
        <v>1893</v>
      </c>
      <c r="D65" s="1386"/>
      <c r="E65" s="1386"/>
      <c r="F65" s="1386"/>
      <c r="G65" s="1386"/>
      <c r="H65" s="1386"/>
      <c r="I65" s="687"/>
    </row>
    <row r="66" spans="1:9" x14ac:dyDescent="0.2">
      <c r="A66" s="1080" t="s">
        <v>1956</v>
      </c>
      <c r="B66" s="1080"/>
      <c r="C66" s="1386" t="s">
        <v>1890</v>
      </c>
      <c r="D66" s="1386"/>
      <c r="E66" s="1386"/>
      <c r="F66" s="1386"/>
      <c r="G66" s="1386"/>
      <c r="H66" s="1386"/>
      <c r="I66" s="687"/>
    </row>
    <row r="67" spans="1:9" x14ac:dyDescent="0.2">
      <c r="A67" s="1080" t="s">
        <v>1957</v>
      </c>
      <c r="B67" s="1080"/>
      <c r="C67" s="1386" t="s">
        <v>1896</v>
      </c>
      <c r="D67" s="1386"/>
      <c r="E67" s="1386"/>
      <c r="F67" s="1386"/>
      <c r="G67" s="1386"/>
      <c r="H67" s="1386"/>
      <c r="I67" s="687"/>
    </row>
    <row r="68" spans="1:9" x14ac:dyDescent="0.2">
      <c r="A68" s="1080" t="s">
        <v>1958</v>
      </c>
      <c r="B68" s="1080"/>
      <c r="C68" s="1386" t="s">
        <v>1895</v>
      </c>
      <c r="D68" s="1386"/>
      <c r="E68" s="1386"/>
      <c r="F68" s="1386"/>
      <c r="G68" s="1386"/>
      <c r="H68" s="1386"/>
      <c r="I68" s="687"/>
    </row>
    <row r="69" spans="1:9" x14ac:dyDescent="0.2">
      <c r="A69" s="1080" t="s">
        <v>1959</v>
      </c>
      <c r="B69" s="1080"/>
      <c r="C69" s="1386" t="s">
        <v>1962</v>
      </c>
      <c r="D69" s="1386"/>
      <c r="E69" s="1386"/>
      <c r="F69" s="1386"/>
      <c r="G69" s="1386"/>
      <c r="H69" s="1386"/>
      <c r="I69" s="687">
        <f>I62+I63+I64+I65+I66+I67+I68</f>
        <v>0</v>
      </c>
    </row>
    <row r="70" spans="1:9" ht="36" customHeight="1" x14ac:dyDescent="0.2">
      <c r="A70" s="1387" t="s">
        <v>1963</v>
      </c>
      <c r="B70" s="1388"/>
      <c r="C70" s="1388"/>
      <c r="D70" s="1388"/>
      <c r="E70" s="1388"/>
      <c r="F70" s="1388"/>
      <c r="G70" s="1388"/>
      <c r="H70" s="1388"/>
      <c r="I70" s="1389"/>
    </row>
    <row r="71" spans="1:9" ht="27.6" customHeight="1" x14ac:dyDescent="0.2">
      <c r="A71" s="1080" t="s">
        <v>1964</v>
      </c>
      <c r="B71" s="1080"/>
      <c r="C71" s="1379" t="s">
        <v>2339</v>
      </c>
      <c r="D71" s="1380"/>
      <c r="E71" s="1380"/>
      <c r="F71" s="1380"/>
      <c r="G71" s="1380"/>
      <c r="H71" s="1381"/>
      <c r="I71" s="591" t="e">
        <f>I19/I20</f>
        <v>#DIV/0!</v>
      </c>
    </row>
    <row r="72" spans="1:9" ht="28.15" customHeight="1" x14ac:dyDescent="0.2">
      <c r="A72" s="1080" t="s">
        <v>1965</v>
      </c>
      <c r="B72" s="1080"/>
      <c r="C72" s="1386" t="s">
        <v>2338</v>
      </c>
      <c r="D72" s="1386"/>
      <c r="E72" s="1386"/>
      <c r="F72" s="1386"/>
      <c r="G72" s="1386"/>
      <c r="H72" s="1386"/>
      <c r="I72" s="592">
        <f>I69+Декларация!Q248</f>
        <v>0</v>
      </c>
    </row>
    <row r="73" spans="1:9" ht="40.9" customHeight="1" x14ac:dyDescent="0.2">
      <c r="A73" s="1080" t="s">
        <v>1966</v>
      </c>
      <c r="B73" s="1080"/>
      <c r="C73" s="1379" t="s">
        <v>1969</v>
      </c>
      <c r="D73" s="1380"/>
      <c r="E73" s="1380"/>
      <c r="F73" s="1380"/>
      <c r="G73" s="1380"/>
      <c r="H73" s="1381"/>
      <c r="I73" s="687" t="e">
        <f>I72*I71</f>
        <v>#DIV/0!</v>
      </c>
    </row>
    <row r="74" spans="1:9" ht="49.15" customHeight="1" x14ac:dyDescent="0.2">
      <c r="A74" s="1382" t="s">
        <v>1967</v>
      </c>
      <c r="B74" s="1382"/>
      <c r="C74" s="1382"/>
      <c r="D74" s="1382"/>
      <c r="E74" s="1382"/>
      <c r="F74" s="1382"/>
      <c r="G74" s="1382"/>
      <c r="H74" s="1382"/>
      <c r="I74" s="1383"/>
    </row>
    <row r="75" spans="1:9" ht="27" customHeight="1" x14ac:dyDescent="0.2">
      <c r="A75" s="1384" t="s">
        <v>1968</v>
      </c>
      <c r="B75" s="1385"/>
      <c r="C75" s="583" t="s">
        <v>2337</v>
      </c>
      <c r="D75" s="583"/>
      <c r="E75" s="583"/>
      <c r="F75" s="583"/>
      <c r="G75" s="583"/>
      <c r="H75" s="583"/>
      <c r="I75" s="600">
        <f>Декларация!Q248</f>
        <v>0</v>
      </c>
    </row>
  </sheetData>
  <mergeCells count="48">
    <mergeCell ref="A15:B15"/>
    <mergeCell ref="C3:E3"/>
    <mergeCell ref="D4:E4"/>
    <mergeCell ref="A6:B6"/>
    <mergeCell ref="C6:E6"/>
    <mergeCell ref="A8:B8"/>
    <mergeCell ref="A9:B9"/>
    <mergeCell ref="A10:B10"/>
    <mergeCell ref="A11:B11"/>
    <mergeCell ref="A12:B12"/>
    <mergeCell ref="A13:B13"/>
    <mergeCell ref="A14:B14"/>
    <mergeCell ref="A62:B62"/>
    <mergeCell ref="C62:H62"/>
    <mergeCell ref="A16:B16"/>
    <mergeCell ref="C16:H16"/>
    <mergeCell ref="A17:B17"/>
    <mergeCell ref="C17:H17"/>
    <mergeCell ref="A18:B18"/>
    <mergeCell ref="A19:B19"/>
    <mergeCell ref="A20:B20"/>
    <mergeCell ref="A22:B22"/>
    <mergeCell ref="C22:H22"/>
    <mergeCell ref="C33:H33"/>
    <mergeCell ref="A49:B49"/>
    <mergeCell ref="A63:B63"/>
    <mergeCell ref="C63:H63"/>
    <mergeCell ref="A64:B64"/>
    <mergeCell ref="C64:H64"/>
    <mergeCell ref="A65:B65"/>
    <mergeCell ref="C65:H65"/>
    <mergeCell ref="A66:B66"/>
    <mergeCell ref="C66:H66"/>
    <mergeCell ref="A67:B67"/>
    <mergeCell ref="C67:H67"/>
    <mergeCell ref="A68:B68"/>
    <mergeCell ref="C68:H68"/>
    <mergeCell ref="A73:B73"/>
    <mergeCell ref="C73:H73"/>
    <mergeCell ref="A74:I74"/>
    <mergeCell ref="A75:B75"/>
    <mergeCell ref="A69:B69"/>
    <mergeCell ref="C69:H69"/>
    <mergeCell ref="A70:I70"/>
    <mergeCell ref="A71:B71"/>
    <mergeCell ref="C71:H71"/>
    <mergeCell ref="A72:B72"/>
    <mergeCell ref="C72:H72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1"/>
  <sheetViews>
    <sheetView topLeftCell="A12" workbookViewId="0">
      <selection activeCell="N6" sqref="N6"/>
    </sheetView>
  </sheetViews>
  <sheetFormatPr defaultRowHeight="12.75" x14ac:dyDescent="0.2"/>
  <cols>
    <col min="1" max="1" width="2.5703125" style="596" customWidth="1"/>
    <col min="2" max="2" width="8" style="596" customWidth="1"/>
    <col min="3" max="3" width="27.28515625" style="596" customWidth="1"/>
    <col min="4" max="4" width="12.85546875" style="596" customWidth="1"/>
    <col min="5" max="5" width="16.28515625" style="596" customWidth="1"/>
    <col min="6" max="6" width="13.42578125" style="596" customWidth="1"/>
    <col min="7" max="8" width="11.140625" style="596" customWidth="1"/>
    <col min="9" max="9" width="11" style="596" customWidth="1"/>
    <col min="10" max="10" width="19.140625" style="596" customWidth="1"/>
    <col min="11" max="11" width="16.140625" style="596" customWidth="1"/>
    <col min="12" max="16384" width="9.140625" style="596"/>
  </cols>
  <sheetData>
    <row r="1" spans="1:11" ht="35.25" customHeight="1" x14ac:dyDescent="0.2">
      <c r="A1" s="1401" t="s">
        <v>2002</v>
      </c>
      <c r="B1" s="1401"/>
      <c r="C1" s="1401"/>
      <c r="D1" s="1401"/>
      <c r="E1" s="1401"/>
      <c r="F1" s="1401"/>
      <c r="G1" s="1401"/>
      <c r="H1" s="1401"/>
    </row>
    <row r="2" spans="1:11" ht="13.5" thickBot="1" x14ac:dyDescent="0.25">
      <c r="A2" s="1408" t="s">
        <v>2</v>
      </c>
      <c r="B2" s="1408"/>
      <c r="C2" s="1408"/>
      <c r="D2" s="1408"/>
      <c r="E2" s="1408"/>
      <c r="F2" s="1408"/>
      <c r="G2" s="1408"/>
      <c r="H2" s="1408"/>
      <c r="I2" s="1409"/>
      <c r="J2" s="1409"/>
      <c r="K2" s="1409"/>
    </row>
    <row r="3" spans="1:11" ht="23.45" customHeight="1" thickBot="1" x14ac:dyDescent="0.25">
      <c r="A3" s="597">
        <v>1</v>
      </c>
      <c r="B3" s="594" t="s">
        <v>3</v>
      </c>
      <c r="C3" s="1402">
        <f>Декларация!D5</f>
        <v>0</v>
      </c>
      <c r="D3" s="1403"/>
    </row>
    <row r="4" spans="1:11" ht="21.6" customHeight="1" thickBot="1" x14ac:dyDescent="0.25">
      <c r="A4" s="597">
        <v>2</v>
      </c>
      <c r="B4" s="594" t="s">
        <v>2003</v>
      </c>
      <c r="C4" s="1404">
        <f>Декларация!G7</f>
        <v>0</v>
      </c>
      <c r="D4" s="1405"/>
    </row>
    <row r="5" spans="1:11" x14ac:dyDescent="0.2">
      <c r="A5" s="1408" t="s">
        <v>2004</v>
      </c>
      <c r="B5" s="1408"/>
      <c r="C5" s="1408"/>
      <c r="D5" s="1408"/>
      <c r="E5" s="1408"/>
      <c r="F5" s="1408"/>
      <c r="G5" s="1408"/>
      <c r="H5" s="1408"/>
      <c r="I5" s="1409"/>
      <c r="J5" s="1409"/>
      <c r="K5" s="1409"/>
    </row>
    <row r="6" spans="1:11" s="598" customFormat="1" ht="84.6" customHeight="1" x14ac:dyDescent="0.2">
      <c r="A6" s="1406" t="s">
        <v>510</v>
      </c>
      <c r="B6" s="1407"/>
      <c r="C6" s="595" t="s">
        <v>2005</v>
      </c>
      <c r="D6" s="595" t="s">
        <v>32</v>
      </c>
      <c r="E6" s="595" t="s">
        <v>2006</v>
      </c>
      <c r="F6" s="595" t="s">
        <v>2008</v>
      </c>
      <c r="G6" s="595" t="s">
        <v>2009</v>
      </c>
      <c r="H6" s="595" t="s">
        <v>2043</v>
      </c>
      <c r="I6" s="595" t="s">
        <v>2044</v>
      </c>
      <c r="J6" s="595" t="s">
        <v>2010</v>
      </c>
      <c r="K6" s="595" t="s">
        <v>2011</v>
      </c>
    </row>
    <row r="7" spans="1:11" s="598" customFormat="1" ht="21" customHeight="1" x14ac:dyDescent="0.2">
      <c r="A7" s="1413" t="s">
        <v>60</v>
      </c>
      <c r="B7" s="1414"/>
      <c r="C7" s="617" t="s">
        <v>62</v>
      </c>
      <c r="D7" s="617" t="s">
        <v>64</v>
      </c>
      <c r="E7" s="617" t="s">
        <v>66</v>
      </c>
      <c r="F7" s="617" t="s">
        <v>68</v>
      </c>
      <c r="G7" s="617" t="s">
        <v>70</v>
      </c>
      <c r="H7" s="1410" t="s">
        <v>72</v>
      </c>
      <c r="I7" s="1411"/>
      <c r="J7" s="617" t="s">
        <v>2059</v>
      </c>
      <c r="K7" s="617" t="s">
        <v>44</v>
      </c>
    </row>
    <row r="8" spans="1:11" s="5" customFormat="1" ht="8.25" customHeight="1" x14ac:dyDescent="0.2">
      <c r="A8" s="997"/>
      <c r="B8" s="997"/>
      <c r="C8" s="997"/>
      <c r="D8" s="997"/>
      <c r="E8" s="997"/>
      <c r="F8" s="997"/>
      <c r="G8" s="997"/>
      <c r="H8" s="997"/>
      <c r="I8" s="997"/>
      <c r="J8" s="997"/>
      <c r="K8" s="997"/>
    </row>
    <row r="9" spans="1:11" s="150" customFormat="1" ht="12" x14ac:dyDescent="0.2">
      <c r="A9" s="1412"/>
      <c r="B9" s="1412"/>
      <c r="C9" s="613" t="s">
        <v>330</v>
      </c>
      <c r="D9" s="614"/>
      <c r="E9" s="614"/>
      <c r="F9" s="614"/>
      <c r="G9" s="614"/>
      <c r="H9" s="614"/>
      <c r="I9" s="615"/>
      <c r="J9" s="616">
        <f>SUM(J13:J29)</f>
        <v>0</v>
      </c>
      <c r="K9" s="616">
        <f>SUM(K13:K29)</f>
        <v>0</v>
      </c>
    </row>
    <row r="10" spans="1:11" s="5" customFormat="1" ht="4.9000000000000004" customHeight="1" x14ac:dyDescent="0.2">
      <c r="A10" s="1117"/>
      <c r="B10" s="1117"/>
      <c r="C10" s="1117"/>
      <c r="D10" s="1117"/>
      <c r="E10" s="1117"/>
      <c r="F10" s="1117"/>
      <c r="G10" s="1117"/>
      <c r="H10" s="1117"/>
      <c r="I10" s="1117"/>
      <c r="J10" s="986"/>
      <c r="K10" s="1117"/>
    </row>
    <row r="11" spans="1:11" s="5" customFormat="1" ht="12" x14ac:dyDescent="0.2">
      <c r="A11" s="1117"/>
      <c r="B11" s="1117"/>
      <c r="C11" s="1118" t="s">
        <v>331</v>
      </c>
      <c r="D11" s="1118"/>
      <c r="E11" s="1118"/>
      <c r="F11" s="1118"/>
      <c r="G11" s="1118"/>
      <c r="H11" s="1118"/>
      <c r="I11" s="1118"/>
      <c r="J11" s="1118"/>
      <c r="K11" s="1118"/>
    </row>
    <row r="12" spans="1:11" s="5" customFormat="1" ht="6.6" customHeight="1" x14ac:dyDescent="0.2">
      <c r="A12" s="1117"/>
      <c r="B12" s="1117"/>
      <c r="C12" s="1117"/>
      <c r="D12" s="1117"/>
      <c r="E12" s="1117"/>
      <c r="F12" s="1117"/>
      <c r="G12" s="1117"/>
      <c r="H12" s="1117"/>
      <c r="I12" s="1117"/>
      <c r="J12" s="1117"/>
      <c r="K12" s="1117"/>
    </row>
    <row r="13" spans="1:11" s="5" customFormat="1" x14ac:dyDescent="0.2">
      <c r="A13" s="1117">
        <v>1</v>
      </c>
      <c r="B13" s="1117"/>
      <c r="C13" s="607"/>
      <c r="D13" s="599"/>
      <c r="E13" s="599"/>
      <c r="F13" s="599"/>
      <c r="G13" s="599"/>
      <c r="H13" s="599"/>
      <c r="I13" s="599"/>
      <c r="J13" s="599"/>
      <c r="K13" s="599"/>
    </row>
    <row r="14" spans="1:11" s="5" customFormat="1" x14ac:dyDescent="0.2">
      <c r="A14" s="1117">
        <v>2</v>
      </c>
      <c r="B14" s="1117"/>
      <c r="C14" s="607"/>
      <c r="D14" s="599"/>
      <c r="E14" s="599"/>
      <c r="F14" s="599"/>
      <c r="G14" s="599"/>
      <c r="H14" s="599"/>
      <c r="I14" s="599"/>
      <c r="J14" s="599"/>
      <c r="K14" s="599"/>
    </row>
    <row r="15" spans="1:11" s="5" customFormat="1" x14ac:dyDescent="0.2">
      <c r="A15" s="1117">
        <v>3</v>
      </c>
      <c r="B15" s="1117"/>
      <c r="C15" s="607"/>
      <c r="D15" s="599"/>
      <c r="E15" s="599"/>
      <c r="F15" s="599"/>
      <c r="G15" s="599"/>
      <c r="H15" s="599"/>
      <c r="I15" s="599"/>
      <c r="J15" s="599"/>
      <c r="K15" s="599"/>
    </row>
    <row r="16" spans="1:11" s="5" customFormat="1" x14ac:dyDescent="0.2">
      <c r="A16" s="1117">
        <v>4</v>
      </c>
      <c r="B16" s="1117"/>
      <c r="C16" s="607"/>
      <c r="D16" s="599"/>
      <c r="E16" s="599"/>
      <c r="F16" s="599"/>
      <c r="G16" s="599"/>
      <c r="H16" s="599"/>
      <c r="I16" s="599"/>
      <c r="J16" s="599"/>
      <c r="K16" s="599"/>
    </row>
    <row r="17" spans="1:11" s="5" customFormat="1" x14ac:dyDescent="0.2">
      <c r="A17" s="1117">
        <v>5</v>
      </c>
      <c r="B17" s="1117"/>
      <c r="C17" s="607"/>
      <c r="D17" s="599"/>
      <c r="E17" s="599"/>
      <c r="F17" s="599"/>
      <c r="G17" s="599"/>
      <c r="H17" s="599"/>
      <c r="I17" s="599"/>
      <c r="J17" s="599"/>
      <c r="K17" s="599"/>
    </row>
    <row r="18" spans="1:11" x14ac:dyDescent="0.2">
      <c r="A18" s="1117">
        <v>6</v>
      </c>
      <c r="B18" s="1117"/>
      <c r="C18" s="607"/>
      <c r="D18" s="599"/>
      <c r="E18" s="599"/>
      <c r="F18" s="599"/>
      <c r="G18" s="599"/>
      <c r="H18" s="599"/>
      <c r="I18" s="599"/>
      <c r="J18" s="599"/>
      <c r="K18" s="599"/>
    </row>
    <row r="19" spans="1:11" x14ac:dyDescent="0.2">
      <c r="A19" s="1117">
        <v>7</v>
      </c>
      <c r="B19" s="1117"/>
      <c r="C19" s="607"/>
      <c r="D19" s="599"/>
      <c r="E19" s="599"/>
      <c r="F19" s="599"/>
      <c r="G19" s="599"/>
      <c r="H19" s="599"/>
      <c r="I19" s="599"/>
      <c r="J19" s="599"/>
      <c r="K19" s="599"/>
    </row>
    <row r="20" spans="1:11" x14ac:dyDescent="0.2">
      <c r="A20" s="1117">
        <v>8</v>
      </c>
      <c r="B20" s="1117"/>
      <c r="C20" s="607"/>
      <c r="D20" s="599"/>
      <c r="E20" s="599"/>
      <c r="F20" s="599"/>
      <c r="G20" s="599"/>
      <c r="H20" s="599"/>
      <c r="I20" s="599"/>
      <c r="J20" s="599"/>
      <c r="K20" s="599"/>
    </row>
    <row r="21" spans="1:11" x14ac:dyDescent="0.2">
      <c r="A21" s="1117">
        <v>9</v>
      </c>
      <c r="B21" s="1117"/>
      <c r="C21" s="607"/>
      <c r="D21" s="599"/>
      <c r="E21" s="599"/>
      <c r="F21" s="599"/>
      <c r="G21" s="599"/>
      <c r="H21" s="599"/>
      <c r="I21" s="599"/>
      <c r="J21" s="599"/>
      <c r="K21" s="599"/>
    </row>
    <row r="22" spans="1:11" x14ac:dyDescent="0.2">
      <c r="A22" s="1117">
        <v>10</v>
      </c>
      <c r="B22" s="1117"/>
      <c r="C22" s="607"/>
      <c r="D22" s="599"/>
      <c r="E22" s="599"/>
      <c r="F22" s="599"/>
      <c r="G22" s="599"/>
      <c r="H22" s="599"/>
      <c r="I22" s="599"/>
      <c r="J22" s="599"/>
      <c r="K22" s="599"/>
    </row>
    <row r="23" spans="1:11" x14ac:dyDescent="0.2">
      <c r="A23" s="1117">
        <v>11</v>
      </c>
      <c r="B23" s="1117"/>
      <c r="C23" s="607"/>
      <c r="D23" s="599"/>
      <c r="E23" s="599"/>
      <c r="F23" s="599"/>
      <c r="G23" s="599"/>
      <c r="H23" s="599"/>
      <c r="I23" s="599"/>
      <c r="J23" s="599"/>
      <c r="K23" s="599"/>
    </row>
    <row r="24" spans="1:11" x14ac:dyDescent="0.2">
      <c r="A24" s="1117">
        <v>12</v>
      </c>
      <c r="B24" s="1117"/>
      <c r="C24" s="607"/>
      <c r="D24" s="599"/>
      <c r="E24" s="599"/>
      <c r="F24" s="599"/>
      <c r="G24" s="599"/>
      <c r="H24" s="599"/>
      <c r="I24" s="599"/>
      <c r="J24" s="599"/>
      <c r="K24" s="599"/>
    </row>
    <row r="25" spans="1:11" x14ac:dyDescent="0.2">
      <c r="A25" s="1117">
        <v>13</v>
      </c>
      <c r="B25" s="1117"/>
      <c r="C25" s="607"/>
      <c r="D25" s="599"/>
      <c r="E25" s="599"/>
      <c r="F25" s="599"/>
      <c r="G25" s="599"/>
      <c r="H25" s="599"/>
      <c r="I25" s="599"/>
      <c r="J25" s="599"/>
      <c r="K25" s="599"/>
    </row>
    <row r="26" spans="1:11" x14ac:dyDescent="0.2">
      <c r="A26" s="1117">
        <v>14</v>
      </c>
      <c r="B26" s="1117"/>
      <c r="C26" s="607"/>
      <c r="D26" s="599"/>
      <c r="E26" s="599"/>
      <c r="F26" s="599"/>
      <c r="G26" s="599"/>
      <c r="H26" s="599"/>
      <c r="I26" s="599"/>
      <c r="J26" s="599"/>
      <c r="K26" s="599"/>
    </row>
    <row r="27" spans="1:11" x14ac:dyDescent="0.2">
      <c r="A27" s="1117">
        <v>15</v>
      </c>
      <c r="B27" s="1117"/>
      <c r="C27" s="607"/>
      <c r="D27" s="599"/>
      <c r="E27" s="599"/>
      <c r="F27" s="599"/>
      <c r="G27" s="599"/>
      <c r="H27" s="599"/>
      <c r="I27" s="599"/>
      <c r="J27" s="599"/>
      <c r="K27" s="599"/>
    </row>
    <row r="28" spans="1:11" x14ac:dyDescent="0.2">
      <c r="A28" s="1117">
        <v>16</v>
      </c>
      <c r="B28" s="1117"/>
      <c r="C28" s="607"/>
      <c r="D28" s="599"/>
      <c r="E28" s="599"/>
      <c r="F28" s="599"/>
      <c r="G28" s="599"/>
      <c r="H28" s="599"/>
      <c r="I28" s="599"/>
      <c r="J28" s="599"/>
      <c r="K28" s="599"/>
    </row>
    <row r="29" spans="1:11" x14ac:dyDescent="0.2">
      <c r="A29" s="1117">
        <v>17</v>
      </c>
      <c r="B29" s="1117"/>
      <c r="C29" s="607"/>
      <c r="D29" s="599"/>
      <c r="E29" s="599"/>
      <c r="F29" s="599"/>
      <c r="G29" s="599"/>
      <c r="H29" s="599"/>
      <c r="I29" s="599"/>
      <c r="J29" s="599"/>
      <c r="K29" s="599"/>
    </row>
    <row r="31" spans="1:11" ht="144" x14ac:dyDescent="0.2">
      <c r="B31" s="618" t="s">
        <v>2007</v>
      </c>
      <c r="C31" s="611" t="s">
        <v>2060</v>
      </c>
    </row>
  </sheetData>
  <mergeCells count="31">
    <mergeCell ref="A29:B29"/>
    <mergeCell ref="A22:B22"/>
    <mergeCell ref="A23:B23"/>
    <mergeCell ref="A24:B24"/>
    <mergeCell ref="A28:B28"/>
    <mergeCell ref="A25:B25"/>
    <mergeCell ref="A26:B26"/>
    <mergeCell ref="A27:B27"/>
    <mergeCell ref="A2:K2"/>
    <mergeCell ref="A13:B13"/>
    <mergeCell ref="A5:K5"/>
    <mergeCell ref="H7:I7"/>
    <mergeCell ref="A8:K8"/>
    <mergeCell ref="A9:B9"/>
    <mergeCell ref="A7:B7"/>
    <mergeCell ref="A1:H1"/>
    <mergeCell ref="A17:B17"/>
    <mergeCell ref="A21:B21"/>
    <mergeCell ref="A15:B15"/>
    <mergeCell ref="A16:B16"/>
    <mergeCell ref="A12:K12"/>
    <mergeCell ref="C3:D3"/>
    <mergeCell ref="C4:D4"/>
    <mergeCell ref="A20:B20"/>
    <mergeCell ref="A14:B14"/>
    <mergeCell ref="A19:B19"/>
    <mergeCell ref="A6:B6"/>
    <mergeCell ref="A18:B18"/>
    <mergeCell ref="A10:K10"/>
    <mergeCell ref="A11:B11"/>
    <mergeCell ref="C11:K11"/>
  </mergeCells>
  <pageMargins left="0.31496062992125984" right="0.31496062992125984" top="0.35433070866141736" bottom="0.35433070866141736" header="0.31496062992125984" footer="0.31496062992125984"/>
  <pageSetup paperSize="9" scale="96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91"/>
  <sheetViews>
    <sheetView topLeftCell="A14" zoomScale="88" zoomScaleNormal="88" workbookViewId="0">
      <selection activeCell="O34" sqref="O34"/>
    </sheetView>
  </sheetViews>
  <sheetFormatPr defaultColWidth="8.85546875" defaultRowHeight="12" x14ac:dyDescent="0.2"/>
  <cols>
    <col min="1" max="1" width="2.7109375" style="203" customWidth="1"/>
    <col min="2" max="4" width="13.5703125" style="202" customWidth="1"/>
    <col min="5" max="5" width="8.28515625" style="202" customWidth="1"/>
    <col min="6" max="6" width="5.42578125" style="202" customWidth="1"/>
    <col min="7" max="7" width="4.85546875" style="202" customWidth="1"/>
    <col min="8" max="8" width="9" style="203" customWidth="1"/>
    <col min="9" max="9" width="13" style="203" customWidth="1"/>
    <col min="10" max="10" width="12.85546875" style="203" customWidth="1"/>
    <col min="11" max="16384" width="8.85546875" style="203"/>
  </cols>
  <sheetData>
    <row r="6" spans="2:10" ht="12.75" customHeight="1" x14ac:dyDescent="0.2">
      <c r="J6" s="216"/>
    </row>
    <row r="7" spans="2:10" ht="12.75" customHeight="1" x14ac:dyDescent="0.2">
      <c r="H7" s="217"/>
      <c r="J7" s="218" t="s">
        <v>577</v>
      </c>
    </row>
    <row r="8" spans="2:10" ht="25.5" customHeight="1" x14ac:dyDescent="0.2">
      <c r="B8" s="1437" t="s">
        <v>578</v>
      </c>
      <c r="C8" s="1437"/>
      <c r="D8" s="1437"/>
      <c r="E8" s="1437"/>
      <c r="F8" s="1446">
        <f>Декларация!G9</f>
        <v>0</v>
      </c>
      <c r="G8" s="1446"/>
      <c r="H8" s="1446"/>
      <c r="I8" s="1446"/>
      <c r="J8" s="1446"/>
    </row>
    <row r="9" spans="2:10" ht="15" customHeight="1" x14ac:dyDescent="0.2">
      <c r="B9" s="1437" t="s">
        <v>579</v>
      </c>
      <c r="C9" s="1437"/>
      <c r="D9" s="1437"/>
      <c r="E9" s="1437"/>
      <c r="F9" s="1447">
        <f>Декларация!D5</f>
        <v>0</v>
      </c>
      <c r="G9" s="1447"/>
      <c r="H9" s="1447"/>
      <c r="I9" s="1447"/>
      <c r="J9" s="1447"/>
    </row>
    <row r="10" spans="2:10" ht="12" customHeight="1" x14ac:dyDescent="0.2">
      <c r="B10" s="1437" t="s">
        <v>580</v>
      </c>
      <c r="C10" s="1437"/>
      <c r="D10" s="1437"/>
      <c r="E10" s="1437"/>
      <c r="F10" s="1442"/>
      <c r="G10" s="1442"/>
      <c r="H10" s="1442"/>
      <c r="I10" s="1442"/>
      <c r="J10" s="1442"/>
    </row>
    <row r="11" spans="2:10" ht="12.75" customHeight="1" x14ac:dyDescent="0.2">
      <c r="B11" s="1437" t="s">
        <v>581</v>
      </c>
      <c r="C11" s="1437"/>
      <c r="D11" s="1437"/>
      <c r="E11" s="1437"/>
      <c r="F11" s="1444"/>
      <c r="G11" s="1444"/>
      <c r="H11" s="1444"/>
      <c r="I11" s="1444"/>
      <c r="J11" s="1444"/>
    </row>
    <row r="12" spans="2:10" ht="12.75" customHeight="1" x14ac:dyDescent="0.2">
      <c r="B12" s="1437" t="s">
        <v>582</v>
      </c>
      <c r="C12" s="1437"/>
      <c r="D12" s="1437"/>
      <c r="E12" s="1437"/>
      <c r="F12" s="1445"/>
      <c r="G12" s="1445"/>
      <c r="H12" s="1445"/>
      <c r="I12" s="1445"/>
      <c r="J12" s="1445"/>
    </row>
    <row r="13" spans="2:10" ht="12" customHeight="1" x14ac:dyDescent="0.2">
      <c r="B13" s="1437" t="s">
        <v>583</v>
      </c>
      <c r="C13" s="1437"/>
      <c r="D13" s="1437"/>
      <c r="E13" s="1437"/>
      <c r="F13" s="1442"/>
      <c r="G13" s="1442"/>
      <c r="H13" s="1442"/>
      <c r="I13" s="1442"/>
      <c r="J13" s="1442"/>
    </row>
    <row r="14" spans="2:10" ht="13.15" customHeight="1" x14ac:dyDescent="0.2">
      <c r="B14" s="1437" t="s">
        <v>584</v>
      </c>
      <c r="C14" s="1437"/>
      <c r="D14" s="1437"/>
      <c r="E14" s="1437"/>
      <c r="F14" s="1441"/>
      <c r="G14" s="1441"/>
      <c r="H14" s="1441"/>
      <c r="I14" s="1441"/>
      <c r="J14" s="219" t="s">
        <v>585</v>
      </c>
    </row>
    <row r="15" spans="2:10" ht="12" customHeight="1" x14ac:dyDescent="0.2">
      <c r="B15" s="1437" t="s">
        <v>586</v>
      </c>
      <c r="C15" s="1437"/>
      <c r="D15" s="1437"/>
      <c r="E15" s="1437"/>
      <c r="F15" s="1442"/>
      <c r="G15" s="1442"/>
      <c r="H15" s="1442"/>
      <c r="I15" s="1442"/>
      <c r="J15" s="1442"/>
    </row>
    <row r="16" spans="2:10" ht="11.25" customHeight="1" x14ac:dyDescent="0.2">
      <c r="F16" s="1443" t="s">
        <v>587</v>
      </c>
      <c r="G16" s="1443"/>
      <c r="H16" s="1443"/>
      <c r="I16" s="1443"/>
      <c r="J16" s="1443"/>
    </row>
    <row r="17" spans="2:10" ht="12.75" customHeight="1" x14ac:dyDescent="0.2">
      <c r="B17" s="1437" t="s">
        <v>588</v>
      </c>
      <c r="C17" s="1437"/>
      <c r="D17" s="1437"/>
      <c r="E17" s="1437"/>
      <c r="F17" s="1438"/>
      <c r="G17" s="1438"/>
      <c r="H17" s="1438"/>
      <c r="I17" s="1438"/>
      <c r="J17" s="1438"/>
    </row>
    <row r="19" spans="2:10" ht="12.75" customHeight="1" x14ac:dyDescent="0.2">
      <c r="B19" s="1439" t="s">
        <v>589</v>
      </c>
      <c r="C19" s="1439"/>
      <c r="D19" s="1439"/>
      <c r="E19" s="1439"/>
      <c r="F19" s="1439"/>
      <c r="G19" s="1439"/>
      <c r="H19" s="1439"/>
      <c r="I19" s="1439"/>
      <c r="J19" s="1439"/>
    </row>
    <row r="20" spans="2:10" ht="12" customHeight="1" x14ac:dyDescent="0.2">
      <c r="B20" s="1063" t="s">
        <v>2054</v>
      </c>
      <c r="C20" s="1063"/>
      <c r="D20" s="1063"/>
      <c r="E20" s="1063"/>
      <c r="F20" s="1063"/>
      <c r="G20" s="1063"/>
      <c r="H20" s="1063"/>
      <c r="I20" s="1063"/>
      <c r="J20" s="1063"/>
    </row>
    <row r="21" spans="2:10" ht="12.75" customHeight="1" x14ac:dyDescent="0.2">
      <c r="J21" s="220" t="s">
        <v>232</v>
      </c>
    </row>
    <row r="22" spans="2:10" ht="39.75" customHeight="1" x14ac:dyDescent="0.2">
      <c r="B22" s="1440" t="s">
        <v>590</v>
      </c>
      <c r="C22" s="1440"/>
      <c r="D22" s="1440"/>
      <c r="E22" s="1440"/>
      <c r="F22" s="1440"/>
      <c r="G22" s="1440"/>
      <c r="H22" s="221" t="s">
        <v>591</v>
      </c>
      <c r="I22" s="222" t="s">
        <v>249</v>
      </c>
      <c r="J22" s="223" t="s">
        <v>592</v>
      </c>
    </row>
    <row r="23" spans="2:10" ht="12.75" customHeight="1" x14ac:dyDescent="0.2">
      <c r="B23" s="1436"/>
      <c r="C23" s="1436"/>
      <c r="D23" s="1436"/>
      <c r="E23" s="1436"/>
      <c r="F23" s="1436"/>
      <c r="G23" s="1436"/>
      <c r="H23" s="1436"/>
      <c r="I23" s="1436"/>
      <c r="J23" s="1436"/>
    </row>
    <row r="24" spans="2:10" ht="12.75" customHeight="1" x14ac:dyDescent="0.2">
      <c r="B24" s="1427" t="s">
        <v>593</v>
      </c>
      <c r="C24" s="1427"/>
      <c r="D24" s="1427"/>
      <c r="E24" s="1427"/>
      <c r="F24" s="1427"/>
      <c r="G24" s="1427"/>
      <c r="H24" s="224"/>
      <c r="I24" s="225"/>
      <c r="J24" s="226"/>
    </row>
    <row r="25" spans="2:10" ht="12.75" customHeight="1" x14ac:dyDescent="0.2">
      <c r="B25" s="1433" t="s">
        <v>252</v>
      </c>
      <c r="C25" s="1433"/>
      <c r="D25" s="1433"/>
      <c r="E25" s="1433"/>
      <c r="F25" s="1433"/>
      <c r="G25" s="1433"/>
      <c r="H25" s="204" t="s">
        <v>594</v>
      </c>
      <c r="I25" s="227"/>
      <c r="J25" s="228"/>
    </row>
    <row r="26" spans="2:10" ht="12.75" customHeight="1" x14ac:dyDescent="0.2">
      <c r="B26" s="1415" t="s">
        <v>595</v>
      </c>
      <c r="C26" s="1415"/>
      <c r="D26" s="1415"/>
      <c r="E26" s="1415"/>
      <c r="F26" s="1415"/>
      <c r="G26" s="1415"/>
      <c r="H26" s="204" t="s">
        <v>596</v>
      </c>
      <c r="I26" s="227"/>
      <c r="J26" s="228"/>
    </row>
    <row r="27" spans="2:10" ht="12.75" customHeight="1" x14ac:dyDescent="0.2">
      <c r="B27" s="1433" t="s">
        <v>597</v>
      </c>
      <c r="C27" s="1433"/>
      <c r="D27" s="1433"/>
      <c r="E27" s="1433"/>
      <c r="F27" s="1433"/>
      <c r="G27" s="1433"/>
      <c r="H27" s="204" t="s">
        <v>598</v>
      </c>
      <c r="I27" s="227"/>
      <c r="J27" s="228"/>
    </row>
    <row r="28" spans="2:10" ht="12.75" customHeight="1" x14ac:dyDescent="0.2">
      <c r="B28" s="1433" t="s">
        <v>599</v>
      </c>
      <c r="C28" s="1433"/>
      <c r="D28" s="1433"/>
      <c r="E28" s="1433"/>
      <c r="F28" s="1433"/>
      <c r="G28" s="1433"/>
      <c r="H28" s="204" t="s">
        <v>600</v>
      </c>
      <c r="I28" s="227"/>
      <c r="J28" s="228"/>
    </row>
    <row r="29" spans="2:10" ht="12.75" customHeight="1" x14ac:dyDescent="0.2">
      <c r="B29" s="1415" t="s">
        <v>601</v>
      </c>
      <c r="C29" s="1415"/>
      <c r="D29" s="1415"/>
      <c r="E29" s="1415"/>
      <c r="F29" s="1415"/>
      <c r="G29" s="1415"/>
      <c r="H29" s="204" t="s">
        <v>602</v>
      </c>
      <c r="I29" s="227"/>
      <c r="J29" s="228"/>
    </row>
    <row r="30" spans="2:10" ht="12.75" customHeight="1" x14ac:dyDescent="0.2">
      <c r="B30" s="1433" t="s">
        <v>603</v>
      </c>
      <c r="C30" s="1433"/>
      <c r="D30" s="1433"/>
      <c r="E30" s="1433"/>
      <c r="F30" s="1433"/>
      <c r="G30" s="1433"/>
      <c r="H30" s="204" t="s">
        <v>604</v>
      </c>
      <c r="I30" s="224"/>
      <c r="J30" s="229"/>
    </row>
    <row r="31" spans="2:10" ht="12.75" customHeight="1" x14ac:dyDescent="0.2">
      <c r="B31" s="1433" t="s">
        <v>605</v>
      </c>
      <c r="C31" s="1433"/>
      <c r="D31" s="1433"/>
      <c r="E31" s="1433"/>
      <c r="F31" s="1433"/>
      <c r="G31" s="1433"/>
      <c r="H31" s="204" t="s">
        <v>606</v>
      </c>
      <c r="I31" s="227"/>
      <c r="J31" s="228"/>
    </row>
    <row r="32" spans="2:10" ht="12.75" customHeight="1" x14ac:dyDescent="0.2">
      <c r="B32" s="1415" t="s">
        <v>607</v>
      </c>
      <c r="C32" s="1415"/>
      <c r="D32" s="1415"/>
      <c r="E32" s="1415"/>
      <c r="F32" s="1415"/>
      <c r="G32" s="1415"/>
      <c r="H32" s="204" t="s">
        <v>608</v>
      </c>
      <c r="I32" s="227"/>
      <c r="J32" s="228"/>
    </row>
    <row r="33" spans="2:10" ht="12.75" customHeight="1" x14ac:dyDescent="0.2">
      <c r="B33" s="1433" t="s">
        <v>258</v>
      </c>
      <c r="C33" s="1433"/>
      <c r="D33" s="1433"/>
      <c r="E33" s="1433"/>
      <c r="F33" s="1433"/>
      <c r="G33" s="1433"/>
      <c r="H33" s="204" t="s">
        <v>609</v>
      </c>
      <c r="I33" s="227"/>
      <c r="J33" s="228"/>
    </row>
    <row r="34" spans="2:10" ht="12.75" customHeight="1" x14ac:dyDescent="0.2">
      <c r="B34" s="1434" t="s">
        <v>264</v>
      </c>
      <c r="C34" s="1434"/>
      <c r="D34" s="1434"/>
      <c r="E34" s="1434"/>
      <c r="F34" s="1434"/>
      <c r="G34" s="1434"/>
      <c r="H34" s="230" t="s">
        <v>610</v>
      </c>
      <c r="I34" s="231"/>
      <c r="J34" s="232"/>
    </row>
    <row r="35" spans="2:10" ht="22.15" customHeight="1" x14ac:dyDescent="0.2">
      <c r="B35" s="1424" t="s">
        <v>611</v>
      </c>
      <c r="C35" s="1424"/>
      <c r="D35" s="1424"/>
      <c r="E35" s="1424"/>
      <c r="F35" s="1424"/>
      <c r="G35" s="1424"/>
      <c r="H35" s="233" t="s">
        <v>612</v>
      </c>
      <c r="I35" s="234">
        <f>SUM(I25:I34)</f>
        <v>0</v>
      </c>
      <c r="J35" s="234">
        <f>SUM(J25:J34)</f>
        <v>0</v>
      </c>
    </row>
    <row r="36" spans="2:10" ht="23.45" customHeight="1" x14ac:dyDescent="0.2">
      <c r="B36" s="1425" t="s">
        <v>613</v>
      </c>
      <c r="C36" s="1425"/>
      <c r="D36" s="1425"/>
      <c r="E36" s="1425"/>
      <c r="F36" s="1425"/>
      <c r="G36" s="1425"/>
      <c r="H36" s="235">
        <v>101</v>
      </c>
      <c r="I36" s="236"/>
      <c r="J36" s="237"/>
    </row>
    <row r="37" spans="2:10" ht="19.149999999999999" customHeight="1" x14ac:dyDescent="0.2">
      <c r="B37" s="1427" t="s">
        <v>614</v>
      </c>
      <c r="C37" s="1427"/>
      <c r="D37" s="1427"/>
      <c r="E37" s="1427"/>
      <c r="F37" s="1427"/>
      <c r="G37" s="1427"/>
      <c r="H37" s="224"/>
      <c r="I37" s="225"/>
      <c r="J37" s="226"/>
    </row>
    <row r="38" spans="2:10" ht="12.75" customHeight="1" x14ac:dyDescent="0.2">
      <c r="B38" s="1433" t="s">
        <v>595</v>
      </c>
      <c r="C38" s="1433"/>
      <c r="D38" s="1433"/>
      <c r="E38" s="1433"/>
      <c r="F38" s="1433"/>
      <c r="G38" s="1433"/>
      <c r="H38" s="204">
        <v>110</v>
      </c>
      <c r="I38" s="227"/>
      <c r="J38" s="228"/>
    </row>
    <row r="39" spans="2:10" ht="12.75" customHeight="1" x14ac:dyDescent="0.2">
      <c r="B39" s="1415" t="s">
        <v>597</v>
      </c>
      <c r="C39" s="1415"/>
      <c r="D39" s="1415"/>
      <c r="E39" s="1415"/>
      <c r="F39" s="1415"/>
      <c r="G39" s="1415"/>
      <c r="H39" s="204">
        <v>111</v>
      </c>
      <c r="I39" s="227"/>
      <c r="J39" s="228"/>
    </row>
    <row r="40" spans="2:10" ht="12.75" customHeight="1" x14ac:dyDescent="0.2">
      <c r="B40" s="1433" t="s">
        <v>599</v>
      </c>
      <c r="C40" s="1433"/>
      <c r="D40" s="1433"/>
      <c r="E40" s="1433"/>
      <c r="F40" s="1433"/>
      <c r="G40" s="1433"/>
      <c r="H40" s="204">
        <v>112</v>
      </c>
      <c r="I40" s="227"/>
      <c r="J40" s="228"/>
    </row>
    <row r="41" spans="2:10" ht="12.75" customHeight="1" x14ac:dyDescent="0.2">
      <c r="B41" s="1433" t="s">
        <v>601</v>
      </c>
      <c r="C41" s="1433"/>
      <c r="D41" s="1433"/>
      <c r="E41" s="1433"/>
      <c r="F41" s="1433"/>
      <c r="G41" s="1433"/>
      <c r="H41" s="204">
        <v>113</v>
      </c>
      <c r="I41" s="227"/>
      <c r="J41" s="228"/>
    </row>
    <row r="42" spans="2:10" ht="12.75" customHeight="1" x14ac:dyDescent="0.2">
      <c r="B42" s="1433" t="s">
        <v>615</v>
      </c>
      <c r="C42" s="1433"/>
      <c r="D42" s="1433"/>
      <c r="E42" s="1433"/>
      <c r="F42" s="1433"/>
      <c r="G42" s="1433"/>
      <c r="H42" s="204">
        <v>114</v>
      </c>
      <c r="I42" s="224"/>
      <c r="J42" s="228"/>
    </row>
    <row r="43" spans="2:10" ht="12.75" customHeight="1" x14ac:dyDescent="0.2">
      <c r="B43" s="1433" t="s">
        <v>616</v>
      </c>
      <c r="C43" s="1433"/>
      <c r="D43" s="1433"/>
      <c r="E43" s="1433"/>
      <c r="F43" s="1433"/>
      <c r="G43" s="1433"/>
      <c r="H43" s="204">
        <v>115</v>
      </c>
      <c r="I43" s="227"/>
      <c r="J43" s="228"/>
    </row>
    <row r="44" spans="2:10" ht="12.75" customHeight="1" x14ac:dyDescent="0.2">
      <c r="B44" s="1433" t="s">
        <v>269</v>
      </c>
      <c r="C44" s="1433"/>
      <c r="D44" s="1433"/>
      <c r="E44" s="1433"/>
      <c r="F44" s="1433"/>
      <c r="G44" s="1433"/>
      <c r="H44" s="204">
        <v>116</v>
      </c>
      <c r="I44" s="227"/>
      <c r="J44" s="228"/>
    </row>
    <row r="45" spans="2:10" ht="12.75" customHeight="1" x14ac:dyDescent="0.2">
      <c r="B45" s="1433" t="s">
        <v>617</v>
      </c>
      <c r="C45" s="1433"/>
      <c r="D45" s="1433"/>
      <c r="E45" s="1433"/>
      <c r="F45" s="1433"/>
      <c r="G45" s="1433"/>
      <c r="H45" s="204">
        <v>117</v>
      </c>
      <c r="I45" s="227"/>
      <c r="J45" s="228"/>
    </row>
    <row r="46" spans="2:10" ht="12.75" customHeight="1" x14ac:dyDescent="0.2">
      <c r="B46" s="1433" t="s">
        <v>273</v>
      </c>
      <c r="C46" s="1433"/>
      <c r="D46" s="1433"/>
      <c r="E46" s="1433"/>
      <c r="F46" s="1433"/>
      <c r="G46" s="1433"/>
      <c r="H46" s="204">
        <v>118</v>
      </c>
      <c r="I46" s="227"/>
      <c r="J46" s="228"/>
    </row>
    <row r="47" spans="2:10" ht="12.75" customHeight="1" x14ac:dyDescent="0.2">
      <c r="B47" s="1433" t="s">
        <v>275</v>
      </c>
      <c r="C47" s="1433"/>
      <c r="D47" s="1433"/>
      <c r="E47" s="1433"/>
      <c r="F47" s="1433"/>
      <c r="G47" s="1433"/>
      <c r="H47" s="204">
        <v>119</v>
      </c>
      <c r="I47" s="227"/>
      <c r="J47" s="228"/>
    </row>
    <row r="48" spans="2:10" ht="12.75" customHeight="1" x14ac:dyDescent="0.2">
      <c r="B48" s="1415" t="s">
        <v>277</v>
      </c>
      <c r="C48" s="1415"/>
      <c r="D48" s="1415"/>
      <c r="E48" s="1415"/>
      <c r="F48" s="1415"/>
      <c r="G48" s="1415"/>
      <c r="H48" s="204">
        <v>120</v>
      </c>
      <c r="I48" s="227"/>
      <c r="J48" s="228"/>
    </row>
    <row r="49" spans="2:10" ht="12.75" customHeight="1" x14ac:dyDescent="0.2">
      <c r="B49" s="1433" t="s">
        <v>279</v>
      </c>
      <c r="C49" s="1433"/>
      <c r="D49" s="1433"/>
      <c r="E49" s="1433"/>
      <c r="F49" s="1433"/>
      <c r="G49" s="1433"/>
      <c r="H49" s="204">
        <v>121</v>
      </c>
      <c r="I49" s="227"/>
      <c r="J49" s="228"/>
    </row>
    <row r="50" spans="2:10" ht="12.75" customHeight="1" x14ac:dyDescent="0.2">
      <c r="B50" s="1433" t="s">
        <v>281</v>
      </c>
      <c r="C50" s="1433"/>
      <c r="D50" s="1433"/>
      <c r="E50" s="1433"/>
      <c r="F50" s="1433"/>
      <c r="G50" s="1433"/>
      <c r="H50" s="204">
        <v>122</v>
      </c>
      <c r="I50" s="227"/>
      <c r="J50" s="228"/>
    </row>
    <row r="51" spans="2:10" ht="12.75" customHeight="1" x14ac:dyDescent="0.2">
      <c r="B51" s="1434" t="s">
        <v>283</v>
      </c>
      <c r="C51" s="1434"/>
      <c r="D51" s="1434"/>
      <c r="E51" s="1434"/>
      <c r="F51" s="1434"/>
      <c r="G51" s="1434"/>
      <c r="H51" s="230">
        <v>123</v>
      </c>
      <c r="I51" s="231"/>
      <c r="J51" s="232"/>
    </row>
    <row r="52" spans="2:10" ht="28.9" customHeight="1" x14ac:dyDescent="0.2">
      <c r="B52" s="1435" t="s">
        <v>618</v>
      </c>
      <c r="C52" s="1435"/>
      <c r="D52" s="1435"/>
      <c r="E52" s="1435"/>
      <c r="F52" s="1435"/>
      <c r="G52" s="1435"/>
      <c r="H52" s="233" t="s">
        <v>619</v>
      </c>
      <c r="I52" s="234">
        <f>SUM(I38:I51)</f>
        <v>0</v>
      </c>
      <c r="J52" s="234">
        <f>SUM(J38:J51)</f>
        <v>0</v>
      </c>
    </row>
    <row r="53" spans="2:10" ht="21" customHeight="1" x14ac:dyDescent="0.2">
      <c r="B53" s="1429" t="s">
        <v>620</v>
      </c>
      <c r="C53" s="1429"/>
      <c r="D53" s="1429"/>
      <c r="E53" s="1429"/>
      <c r="F53" s="1429"/>
      <c r="G53" s="1429"/>
      <c r="H53" s="238"/>
      <c r="I53" s="239">
        <f>I35+I36+I52</f>
        <v>0</v>
      </c>
      <c r="J53" s="239">
        <f>J35+J36+J52</f>
        <v>0</v>
      </c>
    </row>
    <row r="54" spans="2:10" x14ac:dyDescent="0.2">
      <c r="B54" s="1430"/>
      <c r="C54" s="1430"/>
      <c r="D54" s="1430"/>
      <c r="E54" s="1430"/>
      <c r="F54" s="1430"/>
      <c r="G54" s="1430"/>
      <c r="H54" s="1430"/>
      <c r="I54" s="1430"/>
      <c r="J54" s="1430"/>
    </row>
    <row r="55" spans="2:10" ht="12.75" customHeight="1" x14ac:dyDescent="0.2">
      <c r="B55" s="1431" t="s">
        <v>621</v>
      </c>
      <c r="C55" s="1431"/>
      <c r="D55" s="1431"/>
      <c r="E55" s="1431"/>
      <c r="F55" s="1431"/>
      <c r="G55" s="1431"/>
      <c r="H55" s="204"/>
      <c r="I55" s="225"/>
      <c r="J55" s="226"/>
    </row>
    <row r="56" spans="2:10" ht="12.75" customHeight="1" x14ac:dyDescent="0.2">
      <c r="B56" s="1427" t="s">
        <v>622</v>
      </c>
      <c r="C56" s="1427"/>
      <c r="D56" s="1427"/>
      <c r="E56" s="1427"/>
      <c r="F56" s="1427"/>
      <c r="G56" s="1427"/>
      <c r="H56" s="224"/>
      <c r="I56" s="227"/>
      <c r="J56" s="228"/>
    </row>
    <row r="57" spans="2:10" ht="12.75" customHeight="1" x14ac:dyDescent="0.2">
      <c r="B57" s="1432" t="s">
        <v>623</v>
      </c>
      <c r="C57" s="1432"/>
      <c r="D57" s="1432"/>
      <c r="E57" s="1432"/>
      <c r="F57" s="1432"/>
      <c r="G57" s="1432"/>
      <c r="H57" s="204">
        <v>210</v>
      </c>
      <c r="I57" s="227"/>
      <c r="J57" s="228"/>
    </row>
    <row r="58" spans="2:10" ht="12.75" customHeight="1" x14ac:dyDescent="0.2">
      <c r="B58" s="1428" t="s">
        <v>597</v>
      </c>
      <c r="C58" s="1428"/>
      <c r="D58" s="1428"/>
      <c r="E58" s="1428"/>
      <c r="F58" s="1428"/>
      <c r="G58" s="1428"/>
      <c r="H58" s="204">
        <v>211</v>
      </c>
      <c r="I58" s="224"/>
      <c r="J58" s="229"/>
    </row>
    <row r="59" spans="2:10" ht="12.75" customHeight="1" x14ac:dyDescent="0.2">
      <c r="B59" s="1415" t="s">
        <v>624</v>
      </c>
      <c r="C59" s="1415"/>
      <c r="D59" s="1415"/>
      <c r="E59" s="1415"/>
      <c r="F59" s="1415"/>
      <c r="G59" s="1415"/>
      <c r="H59" s="204">
        <v>212</v>
      </c>
      <c r="I59" s="227"/>
      <c r="J59" s="228"/>
    </row>
    <row r="60" spans="2:10" ht="12.75" customHeight="1" x14ac:dyDescent="0.2">
      <c r="B60" s="1415" t="s">
        <v>625</v>
      </c>
      <c r="C60" s="1415"/>
      <c r="D60" s="1415"/>
      <c r="E60" s="1415"/>
      <c r="F60" s="1415"/>
      <c r="G60" s="1415"/>
      <c r="H60" s="204">
        <v>213</v>
      </c>
      <c r="I60" s="227"/>
      <c r="J60" s="228"/>
    </row>
    <row r="61" spans="2:10" ht="12.75" customHeight="1" x14ac:dyDescent="0.2">
      <c r="B61" s="1415" t="s">
        <v>626</v>
      </c>
      <c r="C61" s="1415"/>
      <c r="D61" s="1415"/>
      <c r="E61" s="1415"/>
      <c r="F61" s="1415"/>
      <c r="G61" s="1415"/>
      <c r="H61" s="204">
        <v>214</v>
      </c>
      <c r="I61" s="227"/>
      <c r="J61" s="228"/>
    </row>
    <row r="62" spans="2:10" ht="12.75" customHeight="1" x14ac:dyDescent="0.2">
      <c r="B62" s="1415" t="s">
        <v>627</v>
      </c>
      <c r="C62" s="1415"/>
      <c r="D62" s="1415"/>
      <c r="E62" s="1415"/>
      <c r="F62" s="1415"/>
      <c r="G62" s="1415"/>
      <c r="H62" s="204">
        <v>215</v>
      </c>
      <c r="I62" s="224"/>
      <c r="J62" s="229"/>
    </row>
    <row r="63" spans="2:10" ht="12.75" customHeight="1" x14ac:dyDescent="0.2">
      <c r="B63" s="1415" t="s">
        <v>628</v>
      </c>
      <c r="C63" s="1415"/>
      <c r="D63" s="1415"/>
      <c r="E63" s="1415"/>
      <c r="F63" s="1415"/>
      <c r="G63" s="1415"/>
      <c r="H63" s="204">
        <v>216</v>
      </c>
      <c r="I63" s="227"/>
      <c r="J63" s="228"/>
    </row>
    <row r="64" spans="2:10" ht="12.75" customHeight="1" x14ac:dyDescent="0.2">
      <c r="B64" s="1423" t="s">
        <v>298</v>
      </c>
      <c r="C64" s="1423"/>
      <c r="D64" s="1423"/>
      <c r="E64" s="1423"/>
      <c r="F64" s="1423"/>
      <c r="G64" s="1423"/>
      <c r="H64" s="230">
        <v>217</v>
      </c>
      <c r="I64" s="231"/>
      <c r="J64" s="232"/>
    </row>
    <row r="65" spans="2:10" ht="28.9" customHeight="1" x14ac:dyDescent="0.2">
      <c r="B65" s="1420" t="s">
        <v>629</v>
      </c>
      <c r="C65" s="1420"/>
      <c r="D65" s="1420"/>
      <c r="E65" s="1420"/>
      <c r="F65" s="1420"/>
      <c r="G65" s="1420"/>
      <c r="H65" s="233" t="s">
        <v>630</v>
      </c>
      <c r="I65" s="234">
        <f>SUM(I57:I64)</f>
        <v>0</v>
      </c>
      <c r="J65" s="234">
        <f>SUM(J57:J64)</f>
        <v>0</v>
      </c>
    </row>
    <row r="66" spans="2:10" ht="12.75" customHeight="1" x14ac:dyDescent="0.2">
      <c r="B66" s="1426" t="s">
        <v>631</v>
      </c>
      <c r="C66" s="1426"/>
      <c r="D66" s="1426"/>
      <c r="E66" s="1426"/>
      <c r="F66" s="1426"/>
      <c r="G66" s="1426"/>
      <c r="H66" s="240">
        <v>301</v>
      </c>
      <c r="I66" s="236"/>
      <c r="J66" s="237"/>
    </row>
    <row r="67" spans="2:10" ht="12.75" customHeight="1" x14ac:dyDescent="0.2">
      <c r="B67" s="1427" t="s">
        <v>632</v>
      </c>
      <c r="C67" s="1427"/>
      <c r="D67" s="1427"/>
      <c r="E67" s="1427"/>
      <c r="F67" s="1427"/>
      <c r="G67" s="1427"/>
      <c r="H67" s="241">
        <v>310</v>
      </c>
      <c r="I67" s="227"/>
      <c r="J67" s="228"/>
    </row>
    <row r="68" spans="2:10" ht="12.75" customHeight="1" x14ac:dyDescent="0.2">
      <c r="B68" s="1415" t="s">
        <v>623</v>
      </c>
      <c r="C68" s="1415"/>
      <c r="D68" s="1415"/>
      <c r="E68" s="1415"/>
      <c r="F68" s="1415"/>
      <c r="G68" s="1415"/>
      <c r="H68" s="241">
        <v>311</v>
      </c>
      <c r="I68" s="227"/>
      <c r="J68" s="228"/>
    </row>
    <row r="69" spans="2:10" ht="12.75" customHeight="1" x14ac:dyDescent="0.2">
      <c r="B69" s="1415" t="s">
        <v>597</v>
      </c>
      <c r="C69" s="1415"/>
      <c r="D69" s="1415"/>
      <c r="E69" s="1415"/>
      <c r="F69" s="1415"/>
      <c r="G69" s="1415"/>
      <c r="H69" s="241">
        <v>312</v>
      </c>
      <c r="I69" s="227"/>
      <c r="J69" s="228"/>
    </row>
    <row r="70" spans="2:10" ht="12.75" customHeight="1" x14ac:dyDescent="0.2">
      <c r="B70" s="1415" t="s">
        <v>633</v>
      </c>
      <c r="C70" s="1415"/>
      <c r="D70" s="1415"/>
      <c r="E70" s="1415"/>
      <c r="F70" s="1415"/>
      <c r="G70" s="1415"/>
      <c r="H70" s="241">
        <v>313</v>
      </c>
      <c r="I70" s="227"/>
      <c r="J70" s="228"/>
    </row>
    <row r="71" spans="2:10" ht="12.75" customHeight="1" x14ac:dyDescent="0.2">
      <c r="B71" s="1415" t="s">
        <v>634</v>
      </c>
      <c r="C71" s="1415"/>
      <c r="D71" s="1415"/>
      <c r="E71" s="1415"/>
      <c r="F71" s="1415"/>
      <c r="G71" s="1415"/>
      <c r="H71" s="241">
        <v>314</v>
      </c>
      <c r="I71" s="227"/>
      <c r="J71" s="228"/>
    </row>
    <row r="72" spans="2:10" ht="12.75" customHeight="1" x14ac:dyDescent="0.2">
      <c r="B72" s="1415" t="s">
        <v>635</v>
      </c>
      <c r="C72" s="1415"/>
      <c r="D72" s="1415"/>
      <c r="E72" s="1415"/>
      <c r="F72" s="1415"/>
      <c r="G72" s="1415"/>
      <c r="H72" s="241">
        <v>315</v>
      </c>
      <c r="I72" s="227"/>
      <c r="J72" s="228"/>
    </row>
    <row r="73" spans="2:10" ht="12.75" customHeight="1" x14ac:dyDescent="0.2">
      <c r="B73" s="1423" t="s">
        <v>307</v>
      </c>
      <c r="C73" s="1423"/>
      <c r="D73" s="1423"/>
      <c r="E73" s="1423"/>
      <c r="F73" s="1423"/>
      <c r="G73" s="1423"/>
      <c r="H73" s="242">
        <v>316</v>
      </c>
      <c r="I73" s="231"/>
      <c r="J73" s="232"/>
    </row>
    <row r="74" spans="2:10" ht="38.450000000000003" customHeight="1" x14ac:dyDescent="0.2">
      <c r="B74" s="1424" t="s">
        <v>636</v>
      </c>
      <c r="C74" s="1424"/>
      <c r="D74" s="1424"/>
      <c r="E74" s="1424"/>
      <c r="F74" s="1424"/>
      <c r="G74" s="1424"/>
      <c r="H74" s="233" t="s">
        <v>637</v>
      </c>
      <c r="I74" s="234">
        <f>SUM(I66:I73)</f>
        <v>0</v>
      </c>
      <c r="J74" s="234">
        <f>SUM(J66:J73)</f>
        <v>0</v>
      </c>
    </row>
    <row r="75" spans="2:10" ht="12.75" customHeight="1" x14ac:dyDescent="0.2">
      <c r="B75" s="1425" t="s">
        <v>638</v>
      </c>
      <c r="C75" s="1425"/>
      <c r="D75" s="1425"/>
      <c r="E75" s="1425"/>
      <c r="F75" s="1425"/>
      <c r="G75" s="1425"/>
      <c r="H75" s="243"/>
      <c r="I75" s="244"/>
      <c r="J75" s="245"/>
    </row>
    <row r="76" spans="2:10" ht="12.75" customHeight="1" x14ac:dyDescent="0.2">
      <c r="B76" s="1415" t="s">
        <v>639</v>
      </c>
      <c r="C76" s="1415"/>
      <c r="D76" s="1415"/>
      <c r="E76" s="1415"/>
      <c r="F76" s="1415"/>
      <c r="G76" s="1415"/>
      <c r="H76" s="241">
        <v>410</v>
      </c>
      <c r="I76" s="227"/>
      <c r="J76" s="228"/>
    </row>
    <row r="77" spans="2:10" ht="12.75" customHeight="1" x14ac:dyDescent="0.2">
      <c r="B77" s="1415" t="s">
        <v>317</v>
      </c>
      <c r="C77" s="1415"/>
      <c r="D77" s="1415"/>
      <c r="E77" s="1415"/>
      <c r="F77" s="1415"/>
      <c r="G77" s="1415"/>
      <c r="H77" s="241">
        <v>411</v>
      </c>
      <c r="I77" s="227"/>
      <c r="J77" s="228"/>
    </row>
    <row r="78" spans="2:10" ht="12.75" customHeight="1" x14ac:dyDescent="0.2">
      <c r="B78" s="1415" t="s">
        <v>319</v>
      </c>
      <c r="C78" s="1415"/>
      <c r="D78" s="1415"/>
      <c r="E78" s="1415"/>
      <c r="F78" s="1415"/>
      <c r="G78" s="1415"/>
      <c r="H78" s="241">
        <v>412</v>
      </c>
      <c r="I78" s="227"/>
      <c r="J78" s="228"/>
    </row>
    <row r="79" spans="2:10" ht="12.75" customHeight="1" x14ac:dyDescent="0.2">
      <c r="B79" s="1415" t="s">
        <v>321</v>
      </c>
      <c r="C79" s="1415"/>
      <c r="D79" s="1415"/>
      <c r="E79" s="1415"/>
      <c r="F79" s="1415"/>
      <c r="G79" s="1415"/>
      <c r="H79" s="241">
        <v>413</v>
      </c>
      <c r="I79" s="227"/>
      <c r="J79" s="228"/>
    </row>
    <row r="80" spans="2:10" ht="12.75" customHeight="1" x14ac:dyDescent="0.2">
      <c r="B80" s="1418" t="s">
        <v>323</v>
      </c>
      <c r="C80" s="1418"/>
      <c r="D80" s="1418"/>
      <c r="E80" s="1418"/>
      <c r="F80" s="1418"/>
      <c r="G80" s="1418"/>
      <c r="H80" s="241">
        <v>414</v>
      </c>
      <c r="I80" s="227"/>
      <c r="J80" s="228"/>
    </row>
    <row r="81" spans="2:10" ht="12.75" customHeight="1" x14ac:dyDescent="0.2">
      <c r="B81" s="246" t="s">
        <v>640</v>
      </c>
      <c r="C81" s="200"/>
      <c r="D81" s="200"/>
      <c r="E81" s="200"/>
      <c r="F81" s="200"/>
      <c r="G81" s="200"/>
      <c r="H81" s="241">
        <v>420</v>
      </c>
      <c r="I81" s="227"/>
      <c r="J81" s="228"/>
    </row>
    <row r="82" spans="2:10" x14ac:dyDescent="0.2">
      <c r="B82" s="1419" t="s">
        <v>641</v>
      </c>
      <c r="C82" s="1419"/>
      <c r="D82" s="1419"/>
      <c r="E82" s="1419"/>
      <c r="F82" s="1419"/>
      <c r="G82" s="1419"/>
      <c r="H82" s="242">
        <v>421</v>
      </c>
      <c r="I82" s="247"/>
      <c r="J82" s="248"/>
    </row>
    <row r="83" spans="2:10" ht="28.15" customHeight="1" x14ac:dyDescent="0.2">
      <c r="B83" s="1420" t="s">
        <v>642</v>
      </c>
      <c r="C83" s="1420"/>
      <c r="D83" s="1420"/>
      <c r="E83" s="1420"/>
      <c r="F83" s="1420"/>
      <c r="G83" s="1420"/>
      <c r="H83" s="249">
        <v>500</v>
      </c>
      <c r="I83" s="234">
        <f>SUM(I76:I82)</f>
        <v>0</v>
      </c>
      <c r="J83" s="234">
        <f>SUM(J76:J82)</f>
        <v>0</v>
      </c>
    </row>
    <row r="84" spans="2:10" ht="31.15" customHeight="1" x14ac:dyDescent="0.2">
      <c r="B84" s="1421" t="s">
        <v>643</v>
      </c>
      <c r="C84" s="1421"/>
      <c r="D84" s="1421"/>
      <c r="E84" s="1421"/>
      <c r="F84" s="1421"/>
      <c r="G84" s="1421"/>
      <c r="H84" s="250"/>
      <c r="I84" s="239">
        <f>I65+I74+I83</f>
        <v>0</v>
      </c>
      <c r="J84" s="239">
        <f>J65+J74+J83</f>
        <v>0</v>
      </c>
    </row>
    <row r="85" spans="2:10" ht="12.75" customHeight="1" x14ac:dyDescent="0.2">
      <c r="B85" s="202" t="s">
        <v>575</v>
      </c>
      <c r="I85" s="251"/>
      <c r="J85" s="251"/>
    </row>
    <row r="86" spans="2:10" s="252" customFormat="1" ht="12.75" customHeight="1" x14ac:dyDescent="0.2">
      <c r="B86" s="253"/>
      <c r="C86" s="254" t="s">
        <v>644</v>
      </c>
      <c r="D86" s="254"/>
      <c r="E86" s="1422"/>
      <c r="F86" s="1422"/>
      <c r="G86" s="1422"/>
      <c r="H86" s="1422"/>
      <c r="I86" s="255" t="s">
        <v>645</v>
      </c>
    </row>
    <row r="87" spans="2:10" s="252" customFormat="1" ht="12.75" customHeight="1" x14ac:dyDescent="0.2">
      <c r="B87" s="253"/>
      <c r="C87" s="253"/>
      <c r="D87" s="1417" t="s">
        <v>646</v>
      </c>
      <c r="E87" s="1417"/>
      <c r="F87" s="1417"/>
      <c r="G87" s="1417"/>
      <c r="H87" s="1417"/>
      <c r="I87" s="257" t="s">
        <v>182</v>
      </c>
    </row>
    <row r="88" spans="2:10" ht="12.75" customHeight="1" x14ac:dyDescent="0.2">
      <c r="C88" s="258" t="s">
        <v>647</v>
      </c>
      <c r="D88" s="258"/>
      <c r="E88" s="1416"/>
      <c r="F88" s="1416"/>
      <c r="G88" s="1416"/>
      <c r="H88" s="1416"/>
      <c r="I88" s="260" t="s">
        <v>645</v>
      </c>
    </row>
    <row r="89" spans="2:10" s="252" customFormat="1" ht="12" customHeight="1" x14ac:dyDescent="0.2">
      <c r="B89" s="253"/>
      <c r="C89" s="253"/>
      <c r="D89" s="1417" t="s">
        <v>646</v>
      </c>
      <c r="E89" s="1417"/>
      <c r="F89" s="1417"/>
      <c r="G89" s="1417"/>
      <c r="H89" s="1417"/>
      <c r="I89" s="257" t="s">
        <v>182</v>
      </c>
    </row>
    <row r="91" spans="2:10" x14ac:dyDescent="0.2">
      <c r="C91" s="202" t="s">
        <v>648</v>
      </c>
      <c r="I91" s="261">
        <v>0.16999999806284904</v>
      </c>
    </row>
  </sheetData>
  <sheetProtection selectLockedCells="1" selectUnlockedCells="1"/>
  <mergeCells count="87"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B13:E13"/>
    <mergeCell ref="F13:J13"/>
    <mergeCell ref="B14:E14"/>
    <mergeCell ref="F14:I14"/>
    <mergeCell ref="B15:E15"/>
    <mergeCell ref="F15:J15"/>
    <mergeCell ref="F16:J16"/>
    <mergeCell ref="B17:E17"/>
    <mergeCell ref="F17:J17"/>
    <mergeCell ref="B19:J19"/>
    <mergeCell ref="B20:J20"/>
    <mergeCell ref="B22:G22"/>
    <mergeCell ref="B23:J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J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E88:H88"/>
    <mergeCell ref="D89:H89"/>
    <mergeCell ref="B80:G80"/>
    <mergeCell ref="B82:G82"/>
    <mergeCell ref="B83:G83"/>
    <mergeCell ref="B84:G84"/>
    <mergeCell ref="E86:H86"/>
    <mergeCell ref="D87:H87"/>
  </mergeCells>
  <pageMargins left="0.7" right="0.7" top="0.75" bottom="0.75" header="0.51180555555555551" footer="0.51180555555555551"/>
  <pageSetup paperSize="9" scale="92" firstPageNumber="0" orientation="portrait" horizontalDpi="300" verticalDpi="300" r:id="rId1"/>
  <headerFooter alignWithMargins="0"/>
  <rowBreaks count="1" manualBreakCount="1">
    <brk id="53" max="16383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topLeftCell="A28" zoomScale="88" zoomScaleNormal="88" workbookViewId="0">
      <selection activeCell="M14" sqref="M14"/>
    </sheetView>
  </sheetViews>
  <sheetFormatPr defaultColWidth="8.85546875" defaultRowHeight="12" x14ac:dyDescent="0.2"/>
  <cols>
    <col min="1" max="1" width="12.28515625" style="5" customWidth="1"/>
    <col min="2" max="2" width="20.42578125" style="5" customWidth="1"/>
    <col min="3" max="3" width="3.5703125" style="5" customWidth="1"/>
    <col min="4" max="4" width="29.85546875" style="5" customWidth="1"/>
    <col min="5" max="5" width="3.7109375" style="5" customWidth="1"/>
    <col min="6" max="6" width="15.7109375" style="88" customWidth="1"/>
    <col min="7" max="7" width="3.5703125" style="88" customWidth="1"/>
    <col min="8" max="8" width="17.7109375" style="88" customWidth="1"/>
    <col min="9" max="16384" width="8.85546875" style="5"/>
  </cols>
  <sheetData>
    <row r="1" spans="1:13" x14ac:dyDescent="0.2">
      <c r="A1" s="143"/>
      <c r="B1" s="143"/>
      <c r="C1" s="143"/>
      <c r="D1" s="143"/>
      <c r="E1" s="143"/>
      <c r="F1" s="144"/>
      <c r="G1" s="144"/>
      <c r="H1" s="144"/>
    </row>
    <row r="2" spans="1:13" ht="19.899999999999999" customHeight="1" x14ac:dyDescent="0.2">
      <c r="A2" s="1454" t="s">
        <v>246</v>
      </c>
      <c r="B2" s="1454"/>
      <c r="C2" s="1454"/>
      <c r="D2" s="1454"/>
      <c r="E2" s="1454"/>
      <c r="F2" s="1454"/>
      <c r="G2" s="1454"/>
      <c r="H2" s="1454"/>
      <c r="I2" s="145"/>
      <c r="J2" s="145"/>
      <c r="K2" s="145"/>
      <c r="L2" s="145"/>
      <c r="M2" s="145"/>
    </row>
    <row r="3" spans="1:13" ht="13.15" customHeight="1" x14ac:dyDescent="0.2">
      <c r="A3" s="146"/>
      <c r="B3" s="146"/>
      <c r="C3" s="146"/>
      <c r="D3" s="1264" t="s">
        <v>247</v>
      </c>
      <c r="E3" s="1264"/>
      <c r="F3" s="1264"/>
      <c r="G3" s="365"/>
      <c r="H3" s="146"/>
      <c r="I3" s="145"/>
      <c r="J3" s="145"/>
      <c r="K3" s="145"/>
      <c r="L3" s="145"/>
      <c r="M3" s="145"/>
    </row>
    <row r="4" spans="1:13" x14ac:dyDescent="0.2">
      <c r="A4" s="1455">
        <f>'ФОРМА-100.02'!A4:W4</f>
        <v>0</v>
      </c>
      <c r="B4" s="1455"/>
      <c r="C4" s="1455"/>
      <c r="D4" s="1455"/>
      <c r="E4" s="1455"/>
      <c r="F4" s="1455"/>
      <c r="G4" s="1455"/>
      <c r="H4" s="1455"/>
      <c r="I4" s="145"/>
      <c r="J4" s="145"/>
      <c r="K4" s="145"/>
      <c r="L4" s="145"/>
      <c r="M4" s="145"/>
    </row>
    <row r="5" spans="1:13" x14ac:dyDescent="0.2">
      <c r="A5" s="1456">
        <f>'ФОРМА-100.02'!A5:W5</f>
        <v>0</v>
      </c>
      <c r="B5" s="1456"/>
      <c r="C5" s="1456"/>
      <c r="D5" s="1456"/>
      <c r="E5" s="1456"/>
      <c r="F5" s="1456"/>
      <c r="G5" s="1456"/>
      <c r="H5" s="1456"/>
      <c r="I5" s="145"/>
      <c r="J5" s="145"/>
      <c r="K5" s="145"/>
      <c r="L5" s="145"/>
      <c r="M5" s="145"/>
    </row>
    <row r="6" spans="1:13" x14ac:dyDescent="0.2">
      <c r="A6" s="1264">
        <f>'ФОРМА-100.02'!A6:W6</f>
        <v>0</v>
      </c>
      <c r="B6" s="1264"/>
      <c r="C6" s="1264"/>
      <c r="D6" s="1264"/>
      <c r="E6" s="1264"/>
      <c r="F6" s="1264"/>
      <c r="G6" s="1264"/>
      <c r="H6" s="1264"/>
    </row>
    <row r="7" spans="1:13" ht="25.9" customHeight="1" thickBot="1" x14ac:dyDescent="0.25">
      <c r="A7" s="1457" t="s">
        <v>248</v>
      </c>
      <c r="B7" s="1457"/>
      <c r="C7" s="1457"/>
      <c r="D7" s="1457"/>
      <c r="E7" s="1457"/>
      <c r="F7" s="1457"/>
      <c r="G7" s="1457"/>
      <c r="H7" s="1457"/>
    </row>
    <row r="8" spans="1:13" s="148" customFormat="1" x14ac:dyDescent="0.2">
      <c r="A8" s="147"/>
      <c r="B8" s="1448"/>
      <c r="C8" s="1449"/>
      <c r="D8" s="1450"/>
      <c r="E8" s="1467" t="s">
        <v>249</v>
      </c>
      <c r="F8" s="1468"/>
      <c r="G8" s="1467" t="s">
        <v>250</v>
      </c>
      <c r="H8" s="1468"/>
    </row>
    <row r="9" spans="1:13" ht="12.75" customHeight="1" x14ac:dyDescent="0.2">
      <c r="A9" s="114" t="s">
        <v>251</v>
      </c>
      <c r="B9" s="1451" t="s">
        <v>252</v>
      </c>
      <c r="C9" s="1452"/>
      <c r="D9" s="1453"/>
      <c r="E9" s="1458"/>
      <c r="F9" s="1459"/>
      <c r="G9" s="1458"/>
      <c r="H9" s="1459"/>
    </row>
    <row r="10" spans="1:13" ht="12.75" customHeight="1" x14ac:dyDescent="0.2">
      <c r="A10" s="114" t="s">
        <v>253</v>
      </c>
      <c r="B10" s="1451" t="s">
        <v>254</v>
      </c>
      <c r="C10" s="1452"/>
      <c r="D10" s="1453"/>
      <c r="E10" s="1458"/>
      <c r="F10" s="1459"/>
      <c r="G10" s="1458"/>
      <c r="H10" s="1459"/>
    </row>
    <row r="11" spans="1:13" ht="12.75" customHeight="1" x14ac:dyDescent="0.2">
      <c r="A11" s="114" t="s">
        <v>255</v>
      </c>
      <c r="B11" s="1451" t="s">
        <v>256</v>
      </c>
      <c r="C11" s="1452"/>
      <c r="D11" s="1453"/>
      <c r="E11" s="1458"/>
      <c r="F11" s="1459"/>
      <c r="G11" s="1458"/>
      <c r="H11" s="1459"/>
    </row>
    <row r="12" spans="1:13" ht="12.75" customHeight="1" x14ac:dyDescent="0.2">
      <c r="A12" s="114" t="s">
        <v>257</v>
      </c>
      <c r="B12" s="1451" t="s">
        <v>258</v>
      </c>
      <c r="C12" s="1452"/>
      <c r="D12" s="1453"/>
      <c r="E12" s="1458"/>
      <c r="F12" s="1459"/>
      <c r="G12" s="1458"/>
      <c r="H12" s="1459"/>
    </row>
    <row r="13" spans="1:13" ht="12.75" customHeight="1" x14ac:dyDescent="0.2">
      <c r="A13" s="114" t="s">
        <v>259</v>
      </c>
      <c r="B13" s="1451" t="s">
        <v>260</v>
      </c>
      <c r="C13" s="1452"/>
      <c r="D13" s="1453"/>
      <c r="E13" s="1458"/>
      <c r="F13" s="1459"/>
      <c r="G13" s="1458"/>
      <c r="H13" s="1459"/>
    </row>
    <row r="14" spans="1:13" ht="12.75" customHeight="1" x14ac:dyDescent="0.2">
      <c r="A14" s="114" t="s">
        <v>261</v>
      </c>
      <c r="B14" s="1451" t="s">
        <v>262</v>
      </c>
      <c r="C14" s="1452"/>
      <c r="D14" s="1453"/>
      <c r="E14" s="1458"/>
      <c r="F14" s="1459"/>
      <c r="G14" s="1458"/>
      <c r="H14" s="1459"/>
    </row>
    <row r="15" spans="1:13" ht="12.75" customHeight="1" x14ac:dyDescent="0.2">
      <c r="A15" s="114" t="s">
        <v>263</v>
      </c>
      <c r="B15" s="1451" t="s">
        <v>264</v>
      </c>
      <c r="C15" s="1452"/>
      <c r="D15" s="1453"/>
      <c r="E15" s="1458"/>
      <c r="F15" s="1459"/>
      <c r="G15" s="1458"/>
      <c r="H15" s="1459"/>
    </row>
    <row r="16" spans="1:13" ht="12.75" customHeight="1" x14ac:dyDescent="0.2">
      <c r="A16" s="114" t="s">
        <v>265</v>
      </c>
      <c r="B16" s="1451" t="s">
        <v>266</v>
      </c>
      <c r="C16" s="1452"/>
      <c r="D16" s="1453"/>
      <c r="E16" s="1458"/>
      <c r="F16" s="1459"/>
      <c r="G16" s="1458"/>
      <c r="H16" s="1459"/>
    </row>
    <row r="17" spans="1:8" ht="12.75" customHeight="1" x14ac:dyDescent="0.2">
      <c r="A17" s="114" t="s">
        <v>174</v>
      </c>
      <c r="B17" s="1451" t="s">
        <v>267</v>
      </c>
      <c r="C17" s="1452"/>
      <c r="D17" s="1453"/>
      <c r="E17" s="1458"/>
      <c r="F17" s="1459"/>
      <c r="G17" s="1458"/>
      <c r="H17" s="1459"/>
    </row>
    <row r="18" spans="1:8" ht="12.75" customHeight="1" x14ac:dyDescent="0.2">
      <c r="A18" s="114" t="s">
        <v>268</v>
      </c>
      <c r="B18" s="1451" t="s">
        <v>269</v>
      </c>
      <c r="C18" s="1452"/>
      <c r="D18" s="1453"/>
      <c r="E18" s="1458"/>
      <c r="F18" s="1459"/>
      <c r="G18" s="1458"/>
      <c r="H18" s="1459"/>
    </row>
    <row r="19" spans="1:8" ht="12.75" customHeight="1" x14ac:dyDescent="0.2">
      <c r="A19" s="114" t="s">
        <v>270</v>
      </c>
      <c r="B19" s="1451" t="s">
        <v>271</v>
      </c>
      <c r="C19" s="1452"/>
      <c r="D19" s="1453"/>
      <c r="E19" s="1458"/>
      <c r="F19" s="1459"/>
      <c r="G19" s="1458"/>
      <c r="H19" s="1459"/>
    </row>
    <row r="20" spans="1:8" ht="12.75" customHeight="1" x14ac:dyDescent="0.2">
      <c r="A20" s="114" t="s">
        <v>272</v>
      </c>
      <c r="B20" s="1451" t="s">
        <v>273</v>
      </c>
      <c r="C20" s="1452"/>
      <c r="D20" s="1453"/>
      <c r="E20" s="1458"/>
      <c r="F20" s="1459"/>
      <c r="G20" s="1458"/>
      <c r="H20" s="1459"/>
    </row>
    <row r="21" spans="1:8" ht="12.75" customHeight="1" x14ac:dyDescent="0.2">
      <c r="A21" s="114" t="s">
        <v>274</v>
      </c>
      <c r="B21" s="1451" t="s">
        <v>275</v>
      </c>
      <c r="C21" s="1452"/>
      <c r="D21" s="1453"/>
      <c r="E21" s="1458"/>
      <c r="F21" s="1459"/>
      <c r="G21" s="1458"/>
      <c r="H21" s="1459"/>
    </row>
    <row r="22" spans="1:8" ht="12.75" customHeight="1" x14ac:dyDescent="0.2">
      <c r="A22" s="114" t="s">
        <v>276</v>
      </c>
      <c r="B22" s="1451" t="s">
        <v>277</v>
      </c>
      <c r="C22" s="1452"/>
      <c r="D22" s="1453"/>
      <c r="E22" s="1458"/>
      <c r="F22" s="1459"/>
      <c r="G22" s="1458"/>
      <c r="H22" s="1459"/>
    </row>
    <row r="23" spans="1:8" ht="12.75" customHeight="1" x14ac:dyDescent="0.2">
      <c r="A23" s="114" t="s">
        <v>278</v>
      </c>
      <c r="B23" s="1451" t="s">
        <v>279</v>
      </c>
      <c r="C23" s="1452"/>
      <c r="D23" s="1453"/>
      <c r="E23" s="1458"/>
      <c r="F23" s="1459"/>
      <c r="G23" s="1458"/>
      <c r="H23" s="1459"/>
    </row>
    <row r="24" spans="1:8" ht="12.75" customHeight="1" x14ac:dyDescent="0.2">
      <c r="A24" s="114" t="s">
        <v>280</v>
      </c>
      <c r="B24" s="1451" t="s">
        <v>281</v>
      </c>
      <c r="C24" s="1452"/>
      <c r="D24" s="1453"/>
      <c r="E24" s="1458"/>
      <c r="F24" s="1459"/>
      <c r="G24" s="1458"/>
      <c r="H24" s="1459"/>
    </row>
    <row r="25" spans="1:8" ht="12.75" customHeight="1" x14ac:dyDescent="0.2">
      <c r="A25" s="114" t="s">
        <v>282</v>
      </c>
      <c r="B25" s="1451" t="s">
        <v>283</v>
      </c>
      <c r="C25" s="1452"/>
      <c r="D25" s="1453"/>
      <c r="E25" s="1458"/>
      <c r="F25" s="1459"/>
      <c r="G25" s="1458"/>
      <c r="H25" s="1459"/>
    </row>
    <row r="26" spans="1:8" s="150" customFormat="1" ht="20.45" customHeight="1" x14ac:dyDescent="0.2">
      <c r="A26" s="149" t="s">
        <v>284</v>
      </c>
      <c r="B26" s="1115" t="s">
        <v>285</v>
      </c>
      <c r="C26" s="1463"/>
      <c r="D26" s="1464"/>
      <c r="E26" s="1465">
        <f>SUM(F9:F25)</f>
        <v>0</v>
      </c>
      <c r="F26" s="1466"/>
      <c r="G26" s="1465">
        <f>SUM(H9:H25)</f>
        <v>0</v>
      </c>
      <c r="H26" s="1466"/>
    </row>
    <row r="27" spans="1:8" ht="12.75" thickBot="1" x14ac:dyDescent="0.25">
      <c r="A27" s="143"/>
      <c r="B27" s="143"/>
      <c r="C27" s="143"/>
      <c r="D27" s="143"/>
      <c r="E27" s="143"/>
      <c r="F27" s="144"/>
      <c r="G27" s="144"/>
      <c r="H27" s="144"/>
    </row>
    <row r="28" spans="1:8" ht="25.9" customHeight="1" thickBot="1" x14ac:dyDescent="0.25">
      <c r="A28" s="1457" t="s">
        <v>286</v>
      </c>
      <c r="B28" s="1457"/>
      <c r="C28" s="1457"/>
      <c r="D28" s="1457"/>
      <c r="E28" s="1457"/>
      <c r="F28" s="1457"/>
      <c r="G28" s="1457"/>
      <c r="H28" s="1457"/>
    </row>
    <row r="29" spans="1:8" s="148" customFormat="1" ht="12.75" customHeight="1" x14ac:dyDescent="0.2">
      <c r="A29" s="147"/>
      <c r="B29" s="1448"/>
      <c r="C29" s="1449"/>
      <c r="D29" s="1450"/>
      <c r="E29" s="1467" t="s">
        <v>249</v>
      </c>
      <c r="F29" s="1468"/>
      <c r="G29" s="1467" t="s">
        <v>250</v>
      </c>
      <c r="H29" s="1468"/>
    </row>
    <row r="30" spans="1:8" ht="12.75" customHeight="1" x14ac:dyDescent="0.2">
      <c r="A30" s="114" t="s">
        <v>287</v>
      </c>
      <c r="B30" s="1460" t="s">
        <v>288</v>
      </c>
      <c r="C30" s="1461"/>
      <c r="D30" s="1462"/>
      <c r="E30" s="1458"/>
      <c r="F30" s="1459"/>
      <c r="G30" s="1458"/>
      <c r="H30" s="1459"/>
    </row>
    <row r="31" spans="1:8" ht="12.75" customHeight="1" x14ac:dyDescent="0.2">
      <c r="A31" s="114" t="s">
        <v>289</v>
      </c>
      <c r="B31" s="1460" t="s">
        <v>290</v>
      </c>
      <c r="C31" s="1461"/>
      <c r="D31" s="1462"/>
      <c r="E31" s="1458"/>
      <c r="F31" s="1459"/>
      <c r="G31" s="1458"/>
      <c r="H31" s="1459"/>
    </row>
    <row r="32" spans="1:8" ht="12.75" customHeight="1" x14ac:dyDescent="0.2">
      <c r="A32" s="114" t="s">
        <v>291</v>
      </c>
      <c r="B32" s="1469" t="s">
        <v>292</v>
      </c>
      <c r="C32" s="1470"/>
      <c r="D32" s="1471"/>
      <c r="E32" s="1458"/>
      <c r="F32" s="1459"/>
      <c r="G32" s="1458"/>
      <c r="H32" s="1459"/>
    </row>
    <row r="33" spans="1:8" ht="12.75" customHeight="1" x14ac:dyDescent="0.2">
      <c r="A33" s="114" t="s">
        <v>293</v>
      </c>
      <c r="B33" s="1460" t="s">
        <v>294</v>
      </c>
      <c r="C33" s="1461"/>
      <c r="D33" s="1462"/>
      <c r="E33" s="1458"/>
      <c r="F33" s="1459"/>
      <c r="G33" s="1458"/>
      <c r="H33" s="1459"/>
    </row>
    <row r="34" spans="1:8" ht="12.75" customHeight="1" x14ac:dyDescent="0.2">
      <c r="A34" s="114" t="s">
        <v>295</v>
      </c>
      <c r="B34" s="1460" t="s">
        <v>296</v>
      </c>
      <c r="C34" s="1461"/>
      <c r="D34" s="1462"/>
      <c r="E34" s="1458"/>
      <c r="F34" s="1459"/>
      <c r="G34" s="1458"/>
      <c r="H34" s="1459"/>
    </row>
    <row r="35" spans="1:8" ht="12.75" customHeight="1" x14ac:dyDescent="0.2">
      <c r="A35" s="114" t="s">
        <v>297</v>
      </c>
      <c r="B35" s="1460" t="s">
        <v>298</v>
      </c>
      <c r="C35" s="1461"/>
      <c r="D35" s="1462"/>
      <c r="E35" s="1458"/>
      <c r="F35" s="1459"/>
      <c r="G35" s="1458"/>
      <c r="H35" s="1459"/>
    </row>
    <row r="36" spans="1:8" ht="12.75" customHeight="1" x14ac:dyDescent="0.2">
      <c r="A36" s="114" t="s">
        <v>299</v>
      </c>
      <c r="B36" s="1460" t="s">
        <v>300</v>
      </c>
      <c r="C36" s="1461"/>
      <c r="D36" s="1462"/>
      <c r="E36" s="1458"/>
      <c r="F36" s="1459"/>
      <c r="G36" s="1458"/>
      <c r="H36" s="1459"/>
    </row>
    <row r="37" spans="1:8" ht="12.75" customHeight="1" x14ac:dyDescent="0.2">
      <c r="A37" s="114" t="s">
        <v>301</v>
      </c>
      <c r="B37" s="1460" t="s">
        <v>302</v>
      </c>
      <c r="C37" s="1461"/>
      <c r="D37" s="1462"/>
      <c r="E37" s="1458"/>
      <c r="F37" s="1459"/>
      <c r="G37" s="1458"/>
      <c r="H37" s="1459"/>
    </row>
    <row r="38" spans="1:8" ht="12.75" customHeight="1" x14ac:dyDescent="0.2">
      <c r="A38" s="114" t="s">
        <v>303</v>
      </c>
      <c r="B38" s="1460" t="s">
        <v>304</v>
      </c>
      <c r="C38" s="1461"/>
      <c r="D38" s="1462"/>
      <c r="E38" s="1458"/>
      <c r="F38" s="1459" t="s">
        <v>305</v>
      </c>
      <c r="G38" s="1458"/>
      <c r="H38" s="1459"/>
    </row>
    <row r="39" spans="1:8" ht="12.75" customHeight="1" x14ac:dyDescent="0.2">
      <c r="A39" s="114" t="s">
        <v>306</v>
      </c>
      <c r="B39" s="1460" t="s">
        <v>307</v>
      </c>
      <c r="C39" s="1461"/>
      <c r="D39" s="1462"/>
      <c r="E39" s="1458"/>
      <c r="F39" s="1459"/>
      <c r="G39" s="1458"/>
      <c r="H39" s="1459"/>
    </row>
    <row r="40" spans="1:8" ht="12.75" customHeight="1" x14ac:dyDescent="0.2">
      <c r="A40" s="114" t="s">
        <v>308</v>
      </c>
      <c r="B40" s="1460" t="s">
        <v>309</v>
      </c>
      <c r="C40" s="1461"/>
      <c r="D40" s="1462"/>
      <c r="E40" s="1458"/>
      <c r="F40" s="1459"/>
      <c r="G40" s="1458"/>
      <c r="H40" s="1459"/>
    </row>
    <row r="41" spans="1:8" ht="21.6" customHeight="1" x14ac:dyDescent="0.2">
      <c r="A41" s="149" t="s">
        <v>310</v>
      </c>
      <c r="B41" s="1115" t="s">
        <v>311</v>
      </c>
      <c r="C41" s="1463"/>
      <c r="D41" s="1464"/>
      <c r="E41" s="1472">
        <f>SUM(F30:F40)</f>
        <v>0</v>
      </c>
      <c r="F41" s="1473"/>
      <c r="G41" s="1472">
        <f>SUM(H30:H40)</f>
        <v>0</v>
      </c>
      <c r="H41" s="1473"/>
    </row>
    <row r="42" spans="1:8" ht="12.75" customHeight="1" x14ac:dyDescent="0.2">
      <c r="A42" s="114" t="s">
        <v>312</v>
      </c>
      <c r="B42" s="1460" t="s">
        <v>313</v>
      </c>
      <c r="C42" s="1461"/>
      <c r="D42" s="1462"/>
      <c r="E42" s="1458"/>
      <c r="F42" s="1459"/>
      <c r="G42" s="1458"/>
      <c r="H42" s="1459"/>
    </row>
    <row r="43" spans="1:8" ht="12.75" customHeight="1" x14ac:dyDescent="0.2">
      <c r="A43" s="114" t="s">
        <v>314</v>
      </c>
      <c r="B43" s="1460" t="s">
        <v>315</v>
      </c>
      <c r="C43" s="1461"/>
      <c r="D43" s="1462"/>
      <c r="E43" s="1458"/>
      <c r="F43" s="1459"/>
      <c r="G43" s="1458"/>
      <c r="H43" s="1459"/>
    </row>
    <row r="44" spans="1:8" ht="12.75" customHeight="1" x14ac:dyDescent="0.2">
      <c r="A44" s="114" t="s">
        <v>316</v>
      </c>
      <c r="B44" s="1460" t="s">
        <v>317</v>
      </c>
      <c r="C44" s="1461"/>
      <c r="D44" s="1462"/>
      <c r="E44" s="1458"/>
      <c r="F44" s="1459"/>
      <c r="G44" s="1458"/>
      <c r="H44" s="1459"/>
    </row>
    <row r="45" spans="1:8" ht="12.75" customHeight="1" x14ac:dyDescent="0.2">
      <c r="A45" s="114" t="s">
        <v>318</v>
      </c>
      <c r="B45" s="1460" t="s">
        <v>319</v>
      </c>
      <c r="C45" s="1461"/>
      <c r="D45" s="1462"/>
      <c r="E45" s="1458"/>
      <c r="F45" s="1459"/>
      <c r="G45" s="1458"/>
      <c r="H45" s="1459"/>
    </row>
    <row r="46" spans="1:8" ht="12.75" customHeight="1" x14ac:dyDescent="0.2">
      <c r="A46" s="114" t="s">
        <v>320</v>
      </c>
      <c r="B46" s="1460" t="s">
        <v>321</v>
      </c>
      <c r="C46" s="1461"/>
      <c r="D46" s="1462"/>
      <c r="E46" s="1458"/>
      <c r="F46" s="1459"/>
      <c r="G46" s="1458"/>
      <c r="H46" s="1459"/>
    </row>
    <row r="47" spans="1:8" ht="16.149999999999999" customHeight="1" x14ac:dyDescent="0.2">
      <c r="A47" s="114" t="s">
        <v>322</v>
      </c>
      <c r="B47" s="1460" t="s">
        <v>323</v>
      </c>
      <c r="C47" s="1461"/>
      <c r="D47" s="1462"/>
      <c r="E47" s="1458"/>
      <c r="F47" s="1459"/>
      <c r="G47" s="1458"/>
      <c r="H47" s="1459"/>
    </row>
    <row r="48" spans="1:8" ht="12.75" customHeight="1" x14ac:dyDescent="0.2">
      <c r="A48" s="114" t="s">
        <v>324</v>
      </c>
      <c r="B48" s="1460" t="s">
        <v>325</v>
      </c>
      <c r="C48" s="1461"/>
      <c r="D48" s="1462"/>
      <c r="E48" s="1458"/>
      <c r="F48" s="1459"/>
      <c r="G48" s="1458"/>
      <c r="H48" s="1459"/>
    </row>
    <row r="49" spans="1:30" s="150" customFormat="1" ht="19.149999999999999" customHeight="1" x14ac:dyDescent="0.2">
      <c r="A49" s="149" t="s">
        <v>326</v>
      </c>
      <c r="B49" s="1115" t="s">
        <v>327</v>
      </c>
      <c r="C49" s="1463"/>
      <c r="D49" s="1464"/>
      <c r="E49" s="1472">
        <f>SUM(F42:F48)</f>
        <v>0</v>
      </c>
      <c r="F49" s="1473"/>
      <c r="G49" s="1472">
        <f>SUM(H42:H48)</f>
        <v>0</v>
      </c>
      <c r="H49" s="1473"/>
    </row>
    <row r="51" spans="1:30" s="57" customFormat="1" x14ac:dyDescent="0.2">
      <c r="V51" s="59"/>
      <c r="W51" s="59"/>
      <c r="X51" s="59"/>
      <c r="Y51" s="59"/>
      <c r="Z51" s="59"/>
      <c r="AA51" s="59"/>
      <c r="AB51" s="59"/>
      <c r="AC51" s="59"/>
      <c r="AD51" s="59"/>
    </row>
    <row r="52" spans="1:30" x14ac:dyDescent="0.2">
      <c r="A52" s="403" t="s">
        <v>180</v>
      </c>
      <c r="B52" s="405"/>
      <c r="C52" s="403"/>
      <c r="D52" s="151"/>
      <c r="E52" s="403"/>
      <c r="F52" s="405"/>
      <c r="G52" s="406"/>
      <c r="H52" s="406"/>
    </row>
    <row r="53" spans="1:30" x14ac:dyDescent="0.2">
      <c r="A53" s="404"/>
      <c r="B53" s="72" t="s">
        <v>181</v>
      </c>
      <c r="C53" s="404"/>
      <c r="D53" s="366" t="s">
        <v>182</v>
      </c>
      <c r="E53" s="404"/>
      <c r="F53" s="1021" t="s">
        <v>183</v>
      </c>
      <c r="G53" s="1021"/>
      <c r="H53" s="1021"/>
    </row>
    <row r="54" spans="1:30" x14ac:dyDescent="0.2">
      <c r="C54" s="88"/>
      <c r="D54" s="88"/>
      <c r="F54" s="5"/>
      <c r="G54" s="5"/>
      <c r="H54" s="5"/>
    </row>
    <row r="55" spans="1:30" x14ac:dyDescent="0.2">
      <c r="F55" s="5"/>
      <c r="G55" s="5"/>
      <c r="H55" s="5"/>
    </row>
  </sheetData>
  <sheetProtection selectLockedCells="1" selectUnlockedCells="1"/>
  <mergeCells count="128">
    <mergeCell ref="E49:F49"/>
    <mergeCell ref="G49:H49"/>
    <mergeCell ref="F53:H53"/>
    <mergeCell ref="E48:F48"/>
    <mergeCell ref="G42:H42"/>
    <mergeCell ref="G43:H43"/>
    <mergeCell ref="G44:H44"/>
    <mergeCell ref="G45:H45"/>
    <mergeCell ref="G46:H46"/>
    <mergeCell ref="G47:H47"/>
    <mergeCell ref="G48:H48"/>
    <mergeCell ref="E42:F42"/>
    <mergeCell ref="E43:F43"/>
    <mergeCell ref="E44:F44"/>
    <mergeCell ref="E45:F45"/>
    <mergeCell ref="E46:F46"/>
    <mergeCell ref="E47:F47"/>
    <mergeCell ref="G37:H37"/>
    <mergeCell ref="G38:H38"/>
    <mergeCell ref="G39:H39"/>
    <mergeCell ref="G40:H40"/>
    <mergeCell ref="E41:F41"/>
    <mergeCell ref="G41:H41"/>
    <mergeCell ref="E37:F37"/>
    <mergeCell ref="E38:F38"/>
    <mergeCell ref="E39:F39"/>
    <mergeCell ref="E40:F40"/>
    <mergeCell ref="G31:H31"/>
    <mergeCell ref="G32:H32"/>
    <mergeCell ref="G33:H33"/>
    <mergeCell ref="G34:H34"/>
    <mergeCell ref="G35:H35"/>
    <mergeCell ref="E31:F31"/>
    <mergeCell ref="E32:F32"/>
    <mergeCell ref="E33:F33"/>
    <mergeCell ref="G36:H36"/>
    <mergeCell ref="E20:F20"/>
    <mergeCell ref="E21:F21"/>
    <mergeCell ref="E22:F22"/>
    <mergeCell ref="G18:H18"/>
    <mergeCell ref="G19:H19"/>
    <mergeCell ref="G20:H20"/>
    <mergeCell ref="G21:H21"/>
    <mergeCell ref="E14:F14"/>
    <mergeCell ref="E15:F15"/>
    <mergeCell ref="E16:F16"/>
    <mergeCell ref="E17:F17"/>
    <mergeCell ref="E18:F18"/>
    <mergeCell ref="E19:F19"/>
    <mergeCell ref="G14:H14"/>
    <mergeCell ref="G15:H15"/>
    <mergeCell ref="G16:H16"/>
    <mergeCell ref="G17:H17"/>
    <mergeCell ref="G22:H22"/>
    <mergeCell ref="B49:D49"/>
    <mergeCell ref="E8:F8"/>
    <mergeCell ref="G8:H8"/>
    <mergeCell ref="E9:F9"/>
    <mergeCell ref="E10:F10"/>
    <mergeCell ref="E11:F11"/>
    <mergeCell ref="E12:F12"/>
    <mergeCell ref="E13:F13"/>
    <mergeCell ref="E23:F23"/>
    <mergeCell ref="E24:F2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3:D23"/>
    <mergeCell ref="B24:D24"/>
    <mergeCell ref="B25:D25"/>
    <mergeCell ref="B26:D26"/>
    <mergeCell ref="B29:D29"/>
    <mergeCell ref="B30:D30"/>
    <mergeCell ref="A28:H28"/>
    <mergeCell ref="E25:F25"/>
    <mergeCell ref="E30:F30"/>
    <mergeCell ref="E26:F26"/>
    <mergeCell ref="G23:H23"/>
    <mergeCell ref="E34:F34"/>
    <mergeCell ref="E35:F35"/>
    <mergeCell ref="E36:F36"/>
    <mergeCell ref="G24:H24"/>
    <mergeCell ref="G25:H25"/>
    <mergeCell ref="G26:H26"/>
    <mergeCell ref="E29:F29"/>
    <mergeCell ref="G29:H29"/>
    <mergeCell ref="G30:H30"/>
    <mergeCell ref="B16:D16"/>
    <mergeCell ref="B17:D17"/>
    <mergeCell ref="B18:D18"/>
    <mergeCell ref="B19:D19"/>
    <mergeCell ref="B21:D21"/>
    <mergeCell ref="B22:D22"/>
    <mergeCell ref="B20:D20"/>
    <mergeCell ref="B10:D10"/>
    <mergeCell ref="B11:D11"/>
    <mergeCell ref="B12:D12"/>
    <mergeCell ref="B13:D13"/>
    <mergeCell ref="B8:D8"/>
    <mergeCell ref="B15:D15"/>
    <mergeCell ref="B14:D14"/>
    <mergeCell ref="B9:D9"/>
    <mergeCell ref="A2:H2"/>
    <mergeCell ref="D3:F3"/>
    <mergeCell ref="A4:H4"/>
    <mergeCell ref="A5:H5"/>
    <mergeCell ref="A6:H6"/>
    <mergeCell ref="A7:H7"/>
    <mergeCell ref="G9:H9"/>
    <mergeCell ref="G10:H10"/>
    <mergeCell ref="G11:H11"/>
    <mergeCell ref="G12:H12"/>
    <mergeCell ref="G13:H13"/>
  </mergeCells>
  <pageMargins left="0.23622047244094488" right="0.23622047244094488" top="0.3543307086614173" bottom="0.3543307086614173" header="0.31496062992125984" footer="0.31496062992125984"/>
  <pageSetup paperSize="9" scale="94" firstPageNumber="0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1"/>
  <sheetViews>
    <sheetView topLeftCell="A19" zoomScaleNormal="100" workbookViewId="0">
      <selection activeCell="A29" sqref="A29"/>
    </sheetView>
  </sheetViews>
  <sheetFormatPr defaultColWidth="8.85546875" defaultRowHeight="12" x14ac:dyDescent="0.2"/>
  <cols>
    <col min="1" max="1" width="39.5703125" style="5" customWidth="1"/>
    <col min="2" max="2" width="12.140625" style="5" customWidth="1"/>
    <col min="3" max="3" width="14.85546875" style="5" customWidth="1"/>
    <col min="4" max="4" width="16.5703125" style="5" customWidth="1"/>
    <col min="5" max="16384" width="8.85546875" style="5"/>
  </cols>
  <sheetData>
    <row r="7" spans="1:4" x14ac:dyDescent="0.2">
      <c r="D7" s="339" t="s">
        <v>649</v>
      </c>
    </row>
    <row r="8" spans="1:4" x14ac:dyDescent="0.2">
      <c r="D8" s="339"/>
    </row>
    <row r="9" spans="1:4" x14ac:dyDescent="0.2">
      <c r="A9" s="5" t="s">
        <v>1796</v>
      </c>
      <c r="B9" s="1474">
        <f>Декларация!G9</f>
        <v>0</v>
      </c>
      <c r="C9" s="1474"/>
      <c r="D9" s="1474"/>
    </row>
    <row r="11" spans="1:4" x14ac:dyDescent="0.2">
      <c r="A11" s="1065" t="s">
        <v>650</v>
      </c>
      <c r="B11" s="1065"/>
      <c r="C11" s="1065"/>
      <c r="D11" s="1065"/>
    </row>
    <row r="12" spans="1:4" ht="12.75" x14ac:dyDescent="0.2">
      <c r="A12" s="1480" t="s">
        <v>2055</v>
      </c>
      <c r="B12" s="1481"/>
      <c r="C12" s="1481"/>
      <c r="D12" s="356" t="s">
        <v>232</v>
      </c>
    </row>
    <row r="13" spans="1:4" ht="39" customHeight="1" x14ac:dyDescent="0.2">
      <c r="A13" s="1475" t="s">
        <v>1777</v>
      </c>
      <c r="B13" s="1475" t="s">
        <v>36</v>
      </c>
      <c r="C13" s="1475" t="s">
        <v>652</v>
      </c>
      <c r="D13" s="1475" t="s">
        <v>653</v>
      </c>
    </row>
    <row r="14" spans="1:4" x14ac:dyDescent="0.2">
      <c r="A14" s="1475"/>
      <c r="B14" s="1079"/>
      <c r="C14" s="1475"/>
      <c r="D14" s="1475"/>
    </row>
    <row r="15" spans="1:4" x14ac:dyDescent="0.2">
      <c r="A15" s="340">
        <v>1</v>
      </c>
      <c r="B15" s="340">
        <v>2</v>
      </c>
      <c r="C15" s="340">
        <v>3</v>
      </c>
      <c r="D15" s="340">
        <v>4</v>
      </c>
    </row>
    <row r="16" spans="1:4" ht="21" customHeight="1" x14ac:dyDescent="0.2">
      <c r="A16" s="341" t="s">
        <v>1778</v>
      </c>
      <c r="B16" s="345" t="s">
        <v>594</v>
      </c>
      <c r="C16" s="342"/>
      <c r="D16" s="343"/>
    </row>
    <row r="17" spans="1:4" ht="22.9" customHeight="1" x14ac:dyDescent="0.2">
      <c r="A17" s="341" t="s">
        <v>1779</v>
      </c>
      <c r="B17" s="345" t="s">
        <v>654</v>
      </c>
      <c r="C17" s="342"/>
      <c r="D17" s="343"/>
    </row>
    <row r="18" spans="1:4" ht="33.6" customHeight="1" x14ac:dyDescent="0.2">
      <c r="A18" s="346" t="s">
        <v>1780</v>
      </c>
      <c r="B18" s="347" t="s">
        <v>687</v>
      </c>
      <c r="C18" s="348">
        <f>C16-C17</f>
        <v>0</v>
      </c>
      <c r="D18" s="348">
        <f>D16-D17</f>
        <v>0</v>
      </c>
    </row>
    <row r="19" spans="1:4" ht="15.6" customHeight="1" x14ac:dyDescent="0.2">
      <c r="A19" s="341" t="s">
        <v>1781</v>
      </c>
      <c r="B19" s="345" t="s">
        <v>690</v>
      </c>
      <c r="C19" s="343"/>
      <c r="D19" s="343"/>
    </row>
    <row r="20" spans="1:4" ht="14.45" customHeight="1" x14ac:dyDescent="0.2">
      <c r="A20" s="341" t="s">
        <v>1782</v>
      </c>
      <c r="B20" s="345" t="s">
        <v>708</v>
      </c>
      <c r="C20" s="344"/>
      <c r="D20" s="343"/>
    </row>
    <row r="21" spans="1:4" ht="15.6" customHeight="1" x14ac:dyDescent="0.2">
      <c r="A21" s="341" t="s">
        <v>1783</v>
      </c>
      <c r="B21" s="345" t="s">
        <v>1797</v>
      </c>
      <c r="C21" s="343"/>
      <c r="D21" s="343"/>
    </row>
    <row r="22" spans="1:4" ht="13.15" customHeight="1" x14ac:dyDescent="0.2">
      <c r="A22" s="341" t="s">
        <v>1784</v>
      </c>
      <c r="B22" s="345" t="s">
        <v>730</v>
      </c>
      <c r="C22" s="343"/>
      <c r="D22" s="343"/>
    </row>
    <row r="23" spans="1:4" ht="15.6" customHeight="1" x14ac:dyDescent="0.2">
      <c r="A23" s="341" t="s">
        <v>1785</v>
      </c>
      <c r="B23" s="345" t="s">
        <v>733</v>
      </c>
      <c r="C23" s="343"/>
      <c r="D23" s="343"/>
    </row>
    <row r="24" spans="1:4" ht="15.6" customHeight="1" x14ac:dyDescent="0.2">
      <c r="A24" s="341" t="s">
        <v>1786</v>
      </c>
      <c r="B24" s="345" t="s">
        <v>736</v>
      </c>
      <c r="C24" s="343"/>
      <c r="D24" s="343"/>
    </row>
    <row r="25" spans="1:4" ht="24" x14ac:dyDescent="0.2">
      <c r="A25" s="341" t="s">
        <v>1787</v>
      </c>
      <c r="B25" s="340">
        <v>100</v>
      </c>
      <c r="C25" s="343"/>
      <c r="D25" s="343"/>
    </row>
    <row r="26" spans="1:4" ht="36.6" customHeight="1" x14ac:dyDescent="0.2">
      <c r="A26" s="346" t="s">
        <v>1788</v>
      </c>
      <c r="B26" s="349">
        <v>110</v>
      </c>
      <c r="C26" s="348">
        <f>C18+C19+C20-C21-C22-C23-C24+C25</f>
        <v>0</v>
      </c>
      <c r="D26" s="348">
        <f>D18+D19+D20-D21-D22-D23-D24+D25</f>
        <v>0</v>
      </c>
    </row>
    <row r="27" spans="1:4" ht="22.15" customHeight="1" x14ac:dyDescent="0.2">
      <c r="A27" s="341" t="s">
        <v>1789</v>
      </c>
      <c r="B27" s="340">
        <v>120</v>
      </c>
      <c r="C27" s="343"/>
      <c r="D27" s="343"/>
    </row>
    <row r="28" spans="1:4" ht="27.6" customHeight="1" x14ac:dyDescent="0.2">
      <c r="A28" s="346" t="s">
        <v>1790</v>
      </c>
      <c r="B28" s="349">
        <v>130</v>
      </c>
      <c r="C28" s="348">
        <f>C26+C27</f>
        <v>0</v>
      </c>
      <c r="D28" s="348">
        <f>D26+D27</f>
        <v>0</v>
      </c>
    </row>
    <row r="29" spans="1:4" ht="25.15" customHeight="1" x14ac:dyDescent="0.2">
      <c r="A29" s="341" t="s">
        <v>1791</v>
      </c>
      <c r="B29" s="340">
        <v>140</v>
      </c>
      <c r="C29" s="343"/>
      <c r="D29" s="343"/>
    </row>
    <row r="30" spans="1:4" ht="33.6" customHeight="1" x14ac:dyDescent="0.2">
      <c r="A30" s="346" t="s">
        <v>1792</v>
      </c>
      <c r="B30" s="349">
        <v>150</v>
      </c>
      <c r="C30" s="348">
        <f>C28-C29</f>
        <v>0</v>
      </c>
      <c r="D30" s="348">
        <f>D28-D29</f>
        <v>0</v>
      </c>
    </row>
    <row r="31" spans="1:4" ht="21" customHeight="1" x14ac:dyDescent="0.2">
      <c r="A31" s="341" t="s">
        <v>1793</v>
      </c>
      <c r="B31" s="340">
        <v>160</v>
      </c>
      <c r="C31" s="343"/>
      <c r="D31" s="343"/>
    </row>
    <row r="32" spans="1:4" ht="30.6" customHeight="1" x14ac:dyDescent="0.2">
      <c r="A32" s="346" t="s">
        <v>1794</v>
      </c>
      <c r="B32" s="349">
        <v>170</v>
      </c>
      <c r="C32" s="348">
        <f>C30-C31</f>
        <v>0</v>
      </c>
      <c r="D32" s="348">
        <f>D30-D31</f>
        <v>0</v>
      </c>
    </row>
    <row r="33" spans="1:7" ht="29.45" customHeight="1" x14ac:dyDescent="0.2">
      <c r="A33" s="341" t="s">
        <v>1795</v>
      </c>
      <c r="B33" s="340">
        <v>180</v>
      </c>
      <c r="C33" s="343"/>
      <c r="D33" s="343"/>
    </row>
    <row r="36" spans="1:7" x14ac:dyDescent="0.2">
      <c r="A36" s="254" t="s">
        <v>644</v>
      </c>
      <c r="B36" s="351"/>
      <c r="C36" s="352"/>
      <c r="D36" s="352" t="s">
        <v>645</v>
      </c>
      <c r="E36" s="300"/>
      <c r="F36" s="300"/>
      <c r="G36" s="353"/>
    </row>
    <row r="37" spans="1:7" ht="12.75" x14ac:dyDescent="0.2">
      <c r="A37" s="1477" t="s">
        <v>646</v>
      </c>
      <c r="B37" s="1478"/>
      <c r="C37" s="1479"/>
      <c r="D37" s="256" t="s">
        <v>182</v>
      </c>
      <c r="E37" s="256"/>
      <c r="F37" s="256"/>
      <c r="G37" s="257"/>
    </row>
    <row r="38" spans="1:7" x14ac:dyDescent="0.2">
      <c r="A38" s="350" t="s">
        <v>647</v>
      </c>
      <c r="B38" s="350"/>
      <c r="C38" s="259"/>
      <c r="D38" s="355" t="s">
        <v>645</v>
      </c>
      <c r="E38" s="301"/>
      <c r="F38" s="301"/>
      <c r="G38" s="219"/>
    </row>
    <row r="39" spans="1:7" ht="12.75" x14ac:dyDescent="0.2">
      <c r="A39" s="1417" t="s">
        <v>646</v>
      </c>
      <c r="B39" s="1476"/>
      <c r="C39" s="1476"/>
      <c r="D39" s="256" t="s">
        <v>182</v>
      </c>
      <c r="E39" s="256"/>
      <c r="F39" s="256"/>
      <c r="G39" s="354"/>
    </row>
    <row r="40" spans="1:7" x14ac:dyDescent="0.2">
      <c r="A40" s="202"/>
      <c r="B40" s="202"/>
      <c r="C40" s="202"/>
      <c r="D40" s="202"/>
      <c r="E40" s="202"/>
      <c r="F40" s="203"/>
      <c r="G40" s="203"/>
    </row>
    <row r="41" spans="1:7" x14ac:dyDescent="0.2">
      <c r="A41" s="202" t="s">
        <v>648</v>
      </c>
      <c r="B41" s="202"/>
      <c r="C41" s="202"/>
      <c r="D41" s="202"/>
      <c r="E41" s="202"/>
      <c r="F41" s="203"/>
      <c r="G41" s="261">
        <v>0.16999999806284904</v>
      </c>
    </row>
  </sheetData>
  <mergeCells count="9">
    <mergeCell ref="A11:D11"/>
    <mergeCell ref="B9:D9"/>
    <mergeCell ref="B13:B14"/>
    <mergeCell ref="A39:C39"/>
    <mergeCell ref="A37:C37"/>
    <mergeCell ref="A12:C12"/>
    <mergeCell ref="A13:A14"/>
    <mergeCell ref="C13:C14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85"/>
  <sheetViews>
    <sheetView zoomScale="88" zoomScaleNormal="88" workbookViewId="0">
      <selection activeCell="M97" sqref="M97"/>
    </sheetView>
  </sheetViews>
  <sheetFormatPr defaultColWidth="8.140625" defaultRowHeight="12" x14ac:dyDescent="0.2"/>
  <cols>
    <col min="1" max="1" width="2.28515625" style="201" customWidth="1"/>
    <col min="2" max="2" width="3.28515625" style="201" customWidth="1"/>
    <col min="3" max="3" width="3.85546875" style="201" customWidth="1"/>
    <col min="4" max="4" width="9.140625" style="201" customWidth="1"/>
    <col min="5" max="5" width="11.5703125" style="201" customWidth="1"/>
    <col min="6" max="6" width="12.28515625" style="201" customWidth="1"/>
    <col min="7" max="7" width="14.140625" style="201" customWidth="1"/>
    <col min="8" max="8" width="6.85546875" style="262" customWidth="1"/>
    <col min="9" max="9" width="10.7109375" style="271" customWidth="1"/>
    <col min="10" max="10" width="11.42578125" style="271" customWidth="1"/>
    <col min="11" max="16384" width="8.140625" style="201"/>
  </cols>
  <sheetData>
    <row r="6" spans="1:10" ht="12.75" customHeight="1" x14ac:dyDescent="0.2">
      <c r="F6" s="263"/>
      <c r="G6" s="263"/>
      <c r="H6" s="264"/>
      <c r="I6" s="272"/>
      <c r="J6" s="216"/>
    </row>
    <row r="7" spans="1:10" ht="12.75" customHeight="1" x14ac:dyDescent="0.2">
      <c r="E7" s="1505" t="s">
        <v>665</v>
      </c>
      <c r="F7" s="1505"/>
      <c r="G7" s="1505"/>
      <c r="H7" s="1505"/>
      <c r="I7" s="1505"/>
      <c r="J7" s="1505"/>
    </row>
    <row r="8" spans="1:10" s="202" customFormat="1" ht="24.95" customHeight="1" x14ac:dyDescent="0.2">
      <c r="A8" s="1506" t="s">
        <v>578</v>
      </c>
      <c r="B8" s="1506"/>
      <c r="C8" s="1506"/>
      <c r="D8" s="1506"/>
      <c r="E8" s="1507">
        <f>Декларация!G9</f>
        <v>0</v>
      </c>
      <c r="F8" s="1507"/>
      <c r="G8" s="1507"/>
      <c r="H8" s="1507"/>
      <c r="I8" s="1507"/>
      <c r="J8" s="273"/>
    </row>
    <row r="9" spans="1:10" ht="12.75" customHeight="1" x14ac:dyDescent="0.2">
      <c r="D9" s="1502" t="s">
        <v>666</v>
      </c>
      <c r="E9" s="1502"/>
      <c r="F9" s="1502"/>
      <c r="G9" s="1502"/>
      <c r="H9" s="1502"/>
      <c r="I9" s="1502"/>
    </row>
    <row r="10" spans="1:10" ht="12.75" customHeight="1" x14ac:dyDescent="0.2">
      <c r="B10" s="1502" t="s">
        <v>2056</v>
      </c>
      <c r="C10" s="1502"/>
      <c r="D10" s="1502"/>
      <c r="E10" s="1502"/>
      <c r="F10" s="1502"/>
      <c r="G10" s="1502"/>
      <c r="H10" s="1502"/>
      <c r="I10" s="1502"/>
      <c r="J10" s="1502"/>
    </row>
    <row r="11" spans="1:10" x14ac:dyDescent="0.2">
      <c r="D11" s="1502" t="s">
        <v>667</v>
      </c>
      <c r="E11" s="1502"/>
      <c r="F11" s="1502"/>
      <c r="G11" s="1502"/>
      <c r="H11" s="1502"/>
      <c r="I11" s="1502"/>
    </row>
    <row r="12" spans="1:10" s="5" customFormat="1" x14ac:dyDescent="0.2">
      <c r="A12" s="201"/>
      <c r="B12" s="201"/>
      <c r="C12" s="201"/>
      <c r="D12" s="201"/>
      <c r="E12" s="201"/>
      <c r="F12" s="201"/>
      <c r="G12" s="201"/>
      <c r="H12" s="262"/>
      <c r="I12" s="271"/>
      <c r="J12" s="274" t="s">
        <v>232</v>
      </c>
    </row>
    <row r="13" spans="1:10" ht="47.25" customHeight="1" x14ac:dyDescent="0.2">
      <c r="B13" s="1503" t="s">
        <v>651</v>
      </c>
      <c r="C13" s="1503"/>
      <c r="D13" s="1503"/>
      <c r="E13" s="1503"/>
      <c r="F13" s="1503"/>
      <c r="G13" s="1503"/>
      <c r="H13" s="275" t="s">
        <v>591</v>
      </c>
      <c r="I13" s="276" t="s">
        <v>652</v>
      </c>
      <c r="J13" s="276" t="s">
        <v>653</v>
      </c>
    </row>
    <row r="14" spans="1:10" ht="12.75" customHeight="1" x14ac:dyDescent="0.2">
      <c r="B14" s="1504" t="s">
        <v>668</v>
      </c>
      <c r="C14" s="1504"/>
      <c r="D14" s="1504"/>
      <c r="E14" s="1504"/>
      <c r="F14" s="1504"/>
      <c r="G14" s="1504"/>
      <c r="H14" s="1504"/>
      <c r="I14" s="1504"/>
      <c r="J14" s="1504"/>
    </row>
    <row r="15" spans="1:10" ht="28.5" customHeight="1" x14ac:dyDescent="0.2">
      <c r="B15" s="1501" t="s">
        <v>669</v>
      </c>
      <c r="C15" s="1501"/>
      <c r="D15" s="1501"/>
      <c r="E15" s="1501"/>
      <c r="F15" s="1501"/>
      <c r="G15" s="1501"/>
      <c r="H15" s="277" t="s">
        <v>594</v>
      </c>
      <c r="I15" s="269">
        <f>SUM(I17:I22)</f>
        <v>0</v>
      </c>
      <c r="J15" s="269">
        <f>SUM(J17:J22)</f>
        <v>0</v>
      </c>
    </row>
    <row r="16" spans="1:10" ht="12.75" customHeight="1" x14ac:dyDescent="0.2">
      <c r="B16" s="1494" t="s">
        <v>670</v>
      </c>
      <c r="C16" s="1494"/>
      <c r="D16" s="1494"/>
      <c r="E16" s="1494"/>
      <c r="F16" s="1494"/>
      <c r="G16" s="1494"/>
      <c r="H16" s="278"/>
      <c r="I16" s="279"/>
      <c r="J16" s="279"/>
    </row>
    <row r="17" spans="2:10" ht="12.75" customHeight="1" x14ac:dyDescent="0.2">
      <c r="B17" s="1489" t="s">
        <v>671</v>
      </c>
      <c r="C17" s="1489"/>
      <c r="D17" s="1489"/>
      <c r="E17" s="1489"/>
      <c r="F17" s="1489"/>
      <c r="G17" s="1489"/>
      <c r="H17" s="266" t="s">
        <v>596</v>
      </c>
      <c r="I17" s="280"/>
      <c r="J17" s="280"/>
    </row>
    <row r="18" spans="2:10" ht="12.75" customHeight="1" x14ac:dyDescent="0.2">
      <c r="B18" s="1490" t="s">
        <v>672</v>
      </c>
      <c r="C18" s="1490"/>
      <c r="D18" s="1490"/>
      <c r="E18" s="1490"/>
      <c r="F18" s="1490"/>
      <c r="G18" s="1490"/>
      <c r="H18" s="266" t="s">
        <v>598</v>
      </c>
      <c r="I18" s="280"/>
      <c r="J18" s="280"/>
    </row>
    <row r="19" spans="2:10" ht="12.75" customHeight="1" x14ac:dyDescent="0.2">
      <c r="B19" s="1489" t="s">
        <v>673</v>
      </c>
      <c r="C19" s="1489"/>
      <c r="D19" s="1489"/>
      <c r="E19" s="1489"/>
      <c r="F19" s="1489"/>
      <c r="G19" s="1489"/>
      <c r="H19" s="266" t="s">
        <v>600</v>
      </c>
      <c r="I19" s="280"/>
      <c r="J19" s="280"/>
    </row>
    <row r="20" spans="2:10" ht="12.75" customHeight="1" x14ac:dyDescent="0.2">
      <c r="B20" s="1490" t="s">
        <v>674</v>
      </c>
      <c r="C20" s="1490"/>
      <c r="D20" s="1490"/>
      <c r="E20" s="1490"/>
      <c r="F20" s="1490"/>
      <c r="G20" s="1490"/>
      <c r="H20" s="266" t="s">
        <v>602</v>
      </c>
      <c r="I20" s="280"/>
      <c r="J20" s="280"/>
    </row>
    <row r="21" spans="2:10" ht="12.75" customHeight="1" x14ac:dyDescent="0.2">
      <c r="B21" s="1490" t="s">
        <v>675</v>
      </c>
      <c r="C21" s="1490"/>
      <c r="D21" s="1490"/>
      <c r="E21" s="1490"/>
      <c r="F21" s="1490"/>
      <c r="G21" s="1490"/>
      <c r="H21" s="266" t="s">
        <v>604</v>
      </c>
      <c r="I21" s="280"/>
      <c r="J21" s="280"/>
    </row>
    <row r="22" spans="2:10" ht="12.75" customHeight="1" x14ac:dyDescent="0.2">
      <c r="B22" s="1500" t="s">
        <v>676</v>
      </c>
      <c r="C22" s="1500"/>
      <c r="D22" s="1500"/>
      <c r="E22" s="1500"/>
      <c r="F22" s="1500"/>
      <c r="G22" s="1500"/>
      <c r="H22" s="281" t="s">
        <v>606</v>
      </c>
      <c r="I22" s="282"/>
      <c r="J22" s="282"/>
    </row>
    <row r="23" spans="2:10" ht="30" customHeight="1" x14ac:dyDescent="0.2">
      <c r="B23" s="1501" t="s">
        <v>677</v>
      </c>
      <c r="C23" s="1501"/>
      <c r="D23" s="1501"/>
      <c r="E23" s="1501"/>
      <c r="F23" s="1501"/>
      <c r="G23" s="1501"/>
      <c r="H23" s="277" t="s">
        <v>654</v>
      </c>
      <c r="I23" s="269">
        <f>SUM(I25:I31)</f>
        <v>0</v>
      </c>
      <c r="J23" s="269">
        <f>SUM(J25:J31)</f>
        <v>0</v>
      </c>
    </row>
    <row r="24" spans="2:10" ht="12.75" customHeight="1" x14ac:dyDescent="0.2">
      <c r="B24" s="1494" t="s">
        <v>670</v>
      </c>
      <c r="C24" s="1494"/>
      <c r="D24" s="1494"/>
      <c r="E24" s="1494"/>
      <c r="F24" s="1494"/>
      <c r="G24" s="1494"/>
      <c r="H24" s="278"/>
      <c r="I24" s="279"/>
      <c r="J24" s="279"/>
    </row>
    <row r="25" spans="2:10" ht="12.75" customHeight="1" x14ac:dyDescent="0.2">
      <c r="B25" s="1489" t="s">
        <v>678</v>
      </c>
      <c r="C25" s="1489"/>
      <c r="D25" s="1489"/>
      <c r="E25" s="1489"/>
      <c r="F25" s="1489"/>
      <c r="G25" s="1489"/>
      <c r="H25" s="266" t="s">
        <v>655</v>
      </c>
      <c r="I25" s="280"/>
      <c r="J25" s="280"/>
    </row>
    <row r="26" spans="2:10" ht="12.75" customHeight="1" x14ac:dyDescent="0.2">
      <c r="B26" s="1489" t="s">
        <v>679</v>
      </c>
      <c r="C26" s="1489"/>
      <c r="D26" s="1489"/>
      <c r="E26" s="1489"/>
      <c r="F26" s="1489"/>
      <c r="G26" s="1489"/>
      <c r="H26" s="266" t="s">
        <v>656</v>
      </c>
      <c r="I26" s="280"/>
      <c r="J26" s="280"/>
    </row>
    <row r="27" spans="2:10" ht="12.75" customHeight="1" x14ac:dyDescent="0.2">
      <c r="B27" s="1489" t="s">
        <v>680</v>
      </c>
      <c r="C27" s="1489"/>
      <c r="D27" s="1489"/>
      <c r="E27" s="1489"/>
      <c r="F27" s="1489"/>
      <c r="G27" s="1489"/>
      <c r="H27" s="266" t="s">
        <v>657</v>
      </c>
      <c r="I27" s="280"/>
      <c r="J27" s="280"/>
    </row>
    <row r="28" spans="2:10" ht="12.75" customHeight="1" x14ac:dyDescent="0.2">
      <c r="B28" s="1489" t="s">
        <v>681</v>
      </c>
      <c r="C28" s="1489"/>
      <c r="D28" s="1489"/>
      <c r="E28" s="1489"/>
      <c r="F28" s="1489"/>
      <c r="G28" s="1489"/>
      <c r="H28" s="266" t="s">
        <v>658</v>
      </c>
      <c r="I28" s="280"/>
      <c r="J28" s="280"/>
    </row>
    <row r="29" spans="2:10" x14ac:dyDescent="0.2">
      <c r="B29" s="1490" t="s">
        <v>682</v>
      </c>
      <c r="C29" s="1490"/>
      <c r="D29" s="1490"/>
      <c r="E29" s="1490"/>
      <c r="F29" s="1490"/>
      <c r="G29" s="1490"/>
      <c r="H29" s="266" t="s">
        <v>659</v>
      </c>
      <c r="I29" s="280"/>
      <c r="J29" s="280"/>
    </row>
    <row r="30" spans="2:10" x14ac:dyDescent="0.2">
      <c r="B30" s="1489" t="s">
        <v>683</v>
      </c>
      <c r="C30" s="1489"/>
      <c r="D30" s="1489"/>
      <c r="E30" s="1489"/>
      <c r="F30" s="1489"/>
      <c r="G30" s="1489"/>
      <c r="H30" s="266" t="s">
        <v>684</v>
      </c>
      <c r="I30" s="280"/>
      <c r="J30" s="280"/>
    </row>
    <row r="31" spans="2:10" ht="12.75" customHeight="1" x14ac:dyDescent="0.2">
      <c r="B31" s="1491" t="s">
        <v>685</v>
      </c>
      <c r="C31" s="1491"/>
      <c r="D31" s="1491"/>
      <c r="E31" s="1491"/>
      <c r="F31" s="1491"/>
      <c r="G31" s="1491"/>
      <c r="H31" s="281">
        <v>27</v>
      </c>
      <c r="I31" s="282"/>
      <c r="J31" s="282"/>
    </row>
    <row r="32" spans="2:10" ht="25.5" customHeight="1" x14ac:dyDescent="0.2">
      <c r="B32" s="1497" t="s">
        <v>686</v>
      </c>
      <c r="C32" s="1497"/>
      <c r="D32" s="1497"/>
      <c r="E32" s="1497"/>
      <c r="F32" s="1497"/>
      <c r="G32" s="1497"/>
      <c r="H32" s="283" t="s">
        <v>687</v>
      </c>
      <c r="I32" s="284">
        <f>I15-I23</f>
        <v>0</v>
      </c>
      <c r="J32" s="284">
        <f>J15-J23</f>
        <v>0</v>
      </c>
    </row>
    <row r="33" spans="2:10" ht="22.5" customHeight="1" x14ac:dyDescent="0.2">
      <c r="B33" s="1498" t="s">
        <v>688</v>
      </c>
      <c r="C33" s="1498"/>
      <c r="D33" s="1498"/>
      <c r="E33" s="1498"/>
      <c r="F33" s="1498"/>
      <c r="G33" s="1498"/>
      <c r="H33" s="1498"/>
      <c r="I33" s="1498"/>
      <c r="J33" s="1498"/>
    </row>
    <row r="34" spans="2:10" ht="24.75" customHeight="1" x14ac:dyDescent="0.2">
      <c r="B34" s="1493" t="s">
        <v>689</v>
      </c>
      <c r="C34" s="1493"/>
      <c r="D34" s="1493"/>
      <c r="E34" s="1493"/>
      <c r="F34" s="1493"/>
      <c r="G34" s="1493"/>
      <c r="H34" s="285" t="s">
        <v>690</v>
      </c>
      <c r="I34" s="234">
        <f>SUM(I36:I46)</f>
        <v>0</v>
      </c>
      <c r="J34" s="234">
        <f>SUM(J36:J46)</f>
        <v>0</v>
      </c>
    </row>
    <row r="35" spans="2:10" ht="12.75" customHeight="1" x14ac:dyDescent="0.2">
      <c r="B35" s="1494" t="s">
        <v>670</v>
      </c>
      <c r="C35" s="1494"/>
      <c r="D35" s="1494"/>
      <c r="E35" s="1494"/>
      <c r="F35" s="1494"/>
      <c r="G35" s="1494"/>
      <c r="H35" s="278"/>
      <c r="I35" s="279"/>
      <c r="J35" s="279"/>
    </row>
    <row r="36" spans="2:10" ht="12.75" customHeight="1" x14ac:dyDescent="0.2">
      <c r="B36" s="1489" t="s">
        <v>691</v>
      </c>
      <c r="C36" s="1489"/>
      <c r="D36" s="1489"/>
      <c r="E36" s="1489"/>
      <c r="F36" s="1489"/>
      <c r="G36" s="1489"/>
      <c r="H36" s="266" t="s">
        <v>692</v>
      </c>
      <c r="I36" s="280"/>
      <c r="J36" s="280"/>
    </row>
    <row r="37" spans="2:10" ht="12.75" customHeight="1" x14ac:dyDescent="0.2">
      <c r="B37" s="1489" t="s">
        <v>693</v>
      </c>
      <c r="C37" s="1489"/>
      <c r="D37" s="1489"/>
      <c r="E37" s="1489"/>
      <c r="F37" s="1489"/>
      <c r="G37" s="1489"/>
      <c r="H37" s="266" t="s">
        <v>694</v>
      </c>
      <c r="I37" s="280"/>
      <c r="J37" s="280"/>
    </row>
    <row r="38" spans="2:10" ht="12.75" customHeight="1" x14ac:dyDescent="0.2">
      <c r="B38" s="1489" t="s">
        <v>695</v>
      </c>
      <c r="C38" s="1489"/>
      <c r="D38" s="1489"/>
      <c r="E38" s="1489"/>
      <c r="F38" s="1489"/>
      <c r="G38" s="1489"/>
      <c r="H38" s="266" t="s">
        <v>696</v>
      </c>
      <c r="I38" s="280"/>
      <c r="J38" s="280"/>
    </row>
    <row r="39" spans="2:10" ht="35.65" customHeight="1" x14ac:dyDescent="0.2">
      <c r="B39" s="1499" t="s">
        <v>697</v>
      </c>
      <c r="C39" s="1499"/>
      <c r="D39" s="1499"/>
      <c r="E39" s="1499"/>
      <c r="F39" s="1499"/>
      <c r="G39" s="1499"/>
      <c r="H39" s="266" t="s">
        <v>698</v>
      </c>
      <c r="I39" s="280"/>
      <c r="J39" s="280"/>
    </row>
    <row r="40" spans="2:10" ht="27" customHeight="1" x14ac:dyDescent="0.2">
      <c r="B40" s="1495" t="s">
        <v>697</v>
      </c>
      <c r="C40" s="1495"/>
      <c r="D40" s="1495"/>
      <c r="E40" s="1495"/>
      <c r="F40" s="1495"/>
      <c r="G40" s="1495"/>
      <c r="H40" s="266" t="s">
        <v>699</v>
      </c>
      <c r="I40" s="280"/>
      <c r="J40" s="280"/>
    </row>
    <row r="41" spans="2:10" ht="12.75" customHeight="1" x14ac:dyDescent="0.2">
      <c r="B41" s="1495" t="s">
        <v>700</v>
      </c>
      <c r="C41" s="1495"/>
      <c r="D41" s="1495"/>
      <c r="E41" s="1495"/>
      <c r="F41" s="1495"/>
      <c r="G41" s="1495"/>
      <c r="H41" s="266" t="s">
        <v>701</v>
      </c>
      <c r="I41" s="280"/>
      <c r="J41" s="280"/>
    </row>
    <row r="42" spans="2:10" ht="12.75" customHeight="1" x14ac:dyDescent="0.2">
      <c r="B42" s="1495" t="s">
        <v>702</v>
      </c>
      <c r="C42" s="1495"/>
      <c r="D42" s="1495"/>
      <c r="E42" s="1495"/>
      <c r="F42" s="1495"/>
      <c r="G42" s="1495"/>
      <c r="H42" s="266" t="s">
        <v>703</v>
      </c>
      <c r="I42" s="280"/>
      <c r="J42" s="280"/>
    </row>
    <row r="43" spans="2:10" ht="12.75" customHeight="1" x14ac:dyDescent="0.2">
      <c r="B43" s="1495" t="s">
        <v>704</v>
      </c>
      <c r="C43" s="1495"/>
      <c r="D43" s="1495"/>
      <c r="E43" s="1495"/>
      <c r="F43" s="1495"/>
      <c r="G43" s="1495"/>
      <c r="H43" s="266" t="s">
        <v>705</v>
      </c>
      <c r="I43" s="280"/>
      <c r="J43" s="280"/>
    </row>
    <row r="44" spans="2:10" ht="12.75" customHeight="1" x14ac:dyDescent="0.2">
      <c r="B44" s="1495" t="s">
        <v>706</v>
      </c>
      <c r="C44" s="1495"/>
      <c r="D44" s="1495"/>
      <c r="E44" s="1495"/>
      <c r="F44" s="1495"/>
      <c r="G44" s="1495"/>
      <c r="H44" s="266" t="s">
        <v>707</v>
      </c>
      <c r="I44" s="280"/>
      <c r="J44" s="280"/>
    </row>
    <row r="45" spans="2:10" ht="12.75" customHeight="1" x14ac:dyDescent="0.2">
      <c r="B45" s="1495" t="s">
        <v>675</v>
      </c>
      <c r="C45" s="1495"/>
      <c r="D45" s="1495"/>
      <c r="E45" s="1495"/>
      <c r="F45" s="1495"/>
      <c r="G45" s="1495"/>
      <c r="H45" s="266" t="s">
        <v>708</v>
      </c>
      <c r="I45" s="280"/>
      <c r="J45" s="280"/>
    </row>
    <row r="46" spans="2:10" ht="12.75" customHeight="1" x14ac:dyDescent="0.2">
      <c r="B46" s="1496" t="s">
        <v>709</v>
      </c>
      <c r="C46" s="1496"/>
      <c r="D46" s="1496"/>
      <c r="E46" s="1496"/>
      <c r="F46" s="1496"/>
      <c r="G46" s="1496"/>
      <c r="H46" s="281" t="s">
        <v>710</v>
      </c>
      <c r="I46" s="282"/>
      <c r="J46" s="282"/>
    </row>
    <row r="47" spans="2:10" ht="24" customHeight="1" x14ac:dyDescent="0.2">
      <c r="B47" s="1493" t="s">
        <v>711</v>
      </c>
      <c r="C47" s="1493"/>
      <c r="D47" s="1493"/>
      <c r="E47" s="1493"/>
      <c r="F47" s="1493"/>
      <c r="G47" s="1493"/>
      <c r="H47" s="285" t="s">
        <v>708</v>
      </c>
      <c r="I47" s="234">
        <f>SUM(I49:I59)</f>
        <v>0</v>
      </c>
      <c r="J47" s="234">
        <f>SUM(J49:J59)</f>
        <v>0</v>
      </c>
    </row>
    <row r="48" spans="2:10" ht="12.75" customHeight="1" x14ac:dyDescent="0.2">
      <c r="B48" s="1494" t="s">
        <v>670</v>
      </c>
      <c r="C48" s="1494"/>
      <c r="D48" s="1494"/>
      <c r="E48" s="1494"/>
      <c r="F48" s="1494"/>
      <c r="G48" s="1494"/>
      <c r="H48" s="278"/>
      <c r="I48" s="279"/>
      <c r="J48" s="279"/>
    </row>
    <row r="49" spans="2:10" ht="12.75" customHeight="1" x14ac:dyDescent="0.2">
      <c r="B49" s="1495" t="s">
        <v>712</v>
      </c>
      <c r="C49" s="1495"/>
      <c r="D49" s="1495"/>
      <c r="E49" s="1495"/>
      <c r="F49" s="1495"/>
      <c r="G49" s="1495"/>
      <c r="H49" s="266" t="s">
        <v>713</v>
      </c>
      <c r="I49" s="280"/>
      <c r="J49" s="280"/>
    </row>
    <row r="50" spans="2:10" ht="12.75" customHeight="1" x14ac:dyDescent="0.2">
      <c r="B50" s="1495" t="s">
        <v>714</v>
      </c>
      <c r="C50" s="1495"/>
      <c r="D50" s="1495"/>
      <c r="E50" s="1495"/>
      <c r="F50" s="1495"/>
      <c r="G50" s="1495"/>
      <c r="H50" s="266" t="s">
        <v>715</v>
      </c>
      <c r="I50" s="280"/>
      <c r="J50" s="280"/>
    </row>
    <row r="51" spans="2:10" ht="12.75" customHeight="1" x14ac:dyDescent="0.2">
      <c r="B51" s="1495" t="s">
        <v>716</v>
      </c>
      <c r="C51" s="1495"/>
      <c r="D51" s="1495"/>
      <c r="E51" s="1495"/>
      <c r="F51" s="1495"/>
      <c r="G51" s="1495"/>
      <c r="H51" s="266" t="s">
        <v>717</v>
      </c>
      <c r="I51" s="280"/>
      <c r="J51" s="280"/>
    </row>
    <row r="52" spans="2:10" ht="49.15" customHeight="1" x14ac:dyDescent="0.2">
      <c r="B52" s="1495" t="s">
        <v>718</v>
      </c>
      <c r="C52" s="1495"/>
      <c r="D52" s="1495"/>
      <c r="E52" s="1495"/>
      <c r="F52" s="1495"/>
      <c r="G52" s="1495"/>
      <c r="H52" s="266" t="s">
        <v>719</v>
      </c>
      <c r="I52" s="280"/>
      <c r="J52" s="280"/>
    </row>
    <row r="53" spans="2:10" ht="12.75" customHeight="1" x14ac:dyDescent="0.2">
      <c r="B53" s="1495" t="s">
        <v>720</v>
      </c>
      <c r="C53" s="1495"/>
      <c r="D53" s="1495"/>
      <c r="E53" s="1495"/>
      <c r="F53" s="1495"/>
      <c r="G53" s="1495"/>
      <c r="H53" s="266" t="s">
        <v>721</v>
      </c>
      <c r="I53" s="280"/>
      <c r="J53" s="280"/>
    </row>
    <row r="54" spans="2:10" ht="12.75" customHeight="1" x14ac:dyDescent="0.2">
      <c r="B54" s="1495" t="s">
        <v>722</v>
      </c>
      <c r="C54" s="1495"/>
      <c r="D54" s="1495"/>
      <c r="E54" s="1495"/>
      <c r="F54" s="1495"/>
      <c r="G54" s="1495"/>
      <c r="H54" s="266" t="s">
        <v>723</v>
      </c>
      <c r="I54" s="280"/>
      <c r="J54" s="280"/>
    </row>
    <row r="55" spans="2:10" ht="12.75" customHeight="1" x14ac:dyDescent="0.2">
      <c r="B55" s="1495" t="s">
        <v>724</v>
      </c>
      <c r="C55" s="1495"/>
      <c r="D55" s="1495"/>
      <c r="E55" s="1495"/>
      <c r="F55" s="1495"/>
      <c r="G55" s="1495"/>
      <c r="H55" s="266" t="s">
        <v>725</v>
      </c>
      <c r="I55" s="280"/>
      <c r="J55" s="280"/>
    </row>
    <row r="56" spans="2:10" ht="12.75" customHeight="1" x14ac:dyDescent="0.2">
      <c r="B56" s="1495" t="s">
        <v>726</v>
      </c>
      <c r="C56" s="1495"/>
      <c r="D56" s="1495"/>
      <c r="E56" s="1495"/>
      <c r="F56" s="1495"/>
      <c r="G56" s="1495"/>
      <c r="H56" s="266" t="s">
        <v>727</v>
      </c>
      <c r="I56" s="280"/>
      <c r="J56" s="280"/>
    </row>
    <row r="57" spans="2:10" ht="12.75" customHeight="1" x14ac:dyDescent="0.2">
      <c r="B57" s="1495" t="s">
        <v>704</v>
      </c>
      <c r="C57" s="1495"/>
      <c r="D57" s="1495"/>
      <c r="E57" s="1495"/>
      <c r="F57" s="1495"/>
      <c r="G57" s="1495"/>
      <c r="H57" s="266" t="s">
        <v>728</v>
      </c>
      <c r="I57" s="280"/>
      <c r="J57" s="280"/>
    </row>
    <row r="58" spans="2:10" ht="12.75" customHeight="1" x14ac:dyDescent="0.2">
      <c r="B58" s="1495" t="s">
        <v>729</v>
      </c>
      <c r="C58" s="1495"/>
      <c r="D58" s="1495"/>
      <c r="E58" s="1495"/>
      <c r="F58" s="1495"/>
      <c r="G58" s="1495"/>
      <c r="H58" s="266" t="s">
        <v>730</v>
      </c>
      <c r="I58" s="280"/>
      <c r="J58" s="280"/>
    </row>
    <row r="59" spans="2:10" ht="12.75" customHeight="1" x14ac:dyDescent="0.2">
      <c r="B59" s="1496" t="s">
        <v>685</v>
      </c>
      <c r="C59" s="1496"/>
      <c r="D59" s="1496"/>
      <c r="E59" s="1496"/>
      <c r="F59" s="1496"/>
      <c r="G59" s="1496"/>
      <c r="H59" s="281" t="s">
        <v>731</v>
      </c>
      <c r="I59" s="282"/>
      <c r="J59" s="282"/>
    </row>
    <row r="60" spans="2:10" ht="27.75" customHeight="1" x14ac:dyDescent="0.2">
      <c r="B60" s="1497" t="s">
        <v>732</v>
      </c>
      <c r="C60" s="1497"/>
      <c r="D60" s="1497"/>
      <c r="E60" s="1497"/>
      <c r="F60" s="1497"/>
      <c r="G60" s="1497"/>
      <c r="H60" s="283" t="s">
        <v>733</v>
      </c>
      <c r="I60" s="286">
        <f>I34-I47</f>
        <v>0</v>
      </c>
      <c r="J60" s="286">
        <f>J34-J47</f>
        <v>0</v>
      </c>
    </row>
    <row r="61" spans="2:10" ht="21.75" customHeight="1" x14ac:dyDescent="0.2">
      <c r="B61" s="1498" t="s">
        <v>734</v>
      </c>
      <c r="C61" s="1498"/>
      <c r="D61" s="1498"/>
      <c r="E61" s="1498"/>
      <c r="F61" s="1498"/>
      <c r="G61" s="1498"/>
      <c r="H61" s="1498"/>
      <c r="I61" s="1498"/>
      <c r="J61" s="1498"/>
    </row>
    <row r="62" spans="2:10" ht="24.75" customHeight="1" x14ac:dyDescent="0.2">
      <c r="B62" s="1493" t="s">
        <v>735</v>
      </c>
      <c r="C62" s="1493"/>
      <c r="D62" s="1493"/>
      <c r="E62" s="1493"/>
      <c r="F62" s="1493"/>
      <c r="G62" s="1493"/>
      <c r="H62" s="285" t="s">
        <v>736</v>
      </c>
      <c r="I62" s="234">
        <f>SUM(I64:I67)</f>
        <v>0</v>
      </c>
      <c r="J62" s="234">
        <f>SUM(J64:J67)</f>
        <v>0</v>
      </c>
    </row>
    <row r="63" spans="2:10" ht="12.75" customHeight="1" x14ac:dyDescent="0.2">
      <c r="B63" s="1494" t="s">
        <v>670</v>
      </c>
      <c r="C63" s="1494"/>
      <c r="D63" s="1494"/>
      <c r="E63" s="1494"/>
      <c r="F63" s="1494"/>
      <c r="G63" s="1494"/>
      <c r="H63" s="278"/>
      <c r="I63" s="279"/>
      <c r="J63" s="279"/>
    </row>
    <row r="64" spans="2:10" ht="12.75" customHeight="1" x14ac:dyDescent="0.2">
      <c r="B64" s="1489" t="s">
        <v>737</v>
      </c>
      <c r="C64" s="1489"/>
      <c r="D64" s="1489"/>
      <c r="E64" s="1489"/>
      <c r="F64" s="1489"/>
      <c r="G64" s="1489"/>
      <c r="H64" s="266" t="s">
        <v>738</v>
      </c>
      <c r="I64" s="280"/>
      <c r="J64" s="280"/>
    </row>
    <row r="65" spans="2:10" ht="12.75" customHeight="1" x14ac:dyDescent="0.2">
      <c r="B65" s="1489" t="s">
        <v>739</v>
      </c>
      <c r="C65" s="1489"/>
      <c r="D65" s="1489"/>
      <c r="E65" s="1489"/>
      <c r="F65" s="1489"/>
      <c r="G65" s="1489"/>
      <c r="H65" s="266" t="s">
        <v>740</v>
      </c>
      <c r="I65" s="280"/>
      <c r="J65" s="280"/>
    </row>
    <row r="66" spans="2:10" ht="12.75" customHeight="1" x14ac:dyDescent="0.2">
      <c r="B66" s="1489" t="s">
        <v>741</v>
      </c>
      <c r="C66" s="1489"/>
      <c r="D66" s="1489"/>
      <c r="E66" s="1489"/>
      <c r="F66" s="1489"/>
      <c r="G66" s="1489"/>
      <c r="H66" s="266" t="s">
        <v>742</v>
      </c>
      <c r="I66" s="280"/>
      <c r="J66" s="280"/>
    </row>
    <row r="67" spans="2:10" ht="12.75" customHeight="1" x14ac:dyDescent="0.2">
      <c r="B67" s="1491" t="s">
        <v>709</v>
      </c>
      <c r="C67" s="1491"/>
      <c r="D67" s="1491"/>
      <c r="E67" s="1491"/>
      <c r="F67" s="1491"/>
      <c r="G67" s="1491"/>
      <c r="H67" s="281" t="s">
        <v>743</v>
      </c>
      <c r="I67" s="282"/>
      <c r="J67" s="282"/>
    </row>
    <row r="68" spans="2:10" ht="25.5" customHeight="1" x14ac:dyDescent="0.2">
      <c r="B68" s="1493" t="s">
        <v>744</v>
      </c>
      <c r="C68" s="1493"/>
      <c r="D68" s="1493"/>
      <c r="E68" s="1493"/>
      <c r="F68" s="1493"/>
      <c r="G68" s="1493"/>
      <c r="H68" s="285" t="s">
        <v>612</v>
      </c>
      <c r="I68" s="234">
        <f>SUM(I70:I74)</f>
        <v>0</v>
      </c>
      <c r="J68" s="234">
        <f>SUM(J70:J74)</f>
        <v>0</v>
      </c>
    </row>
    <row r="69" spans="2:10" ht="12.75" customHeight="1" x14ac:dyDescent="0.2">
      <c r="B69" s="1494" t="s">
        <v>670</v>
      </c>
      <c r="C69" s="1494"/>
      <c r="D69" s="1494"/>
      <c r="E69" s="1494"/>
      <c r="F69" s="1494"/>
      <c r="G69" s="1494"/>
      <c r="H69" s="278"/>
      <c r="I69" s="279"/>
      <c r="J69" s="279"/>
    </row>
    <row r="70" spans="2:10" ht="12.75" customHeight="1" x14ac:dyDescent="0.2">
      <c r="B70" s="1489" t="s">
        <v>745</v>
      </c>
      <c r="C70" s="1489"/>
      <c r="D70" s="1489"/>
      <c r="E70" s="1489"/>
      <c r="F70" s="1489"/>
      <c r="G70" s="1489"/>
      <c r="H70" s="266" t="s">
        <v>746</v>
      </c>
      <c r="I70" s="280"/>
      <c r="J70" s="280"/>
    </row>
    <row r="71" spans="2:10" ht="12.75" customHeight="1" x14ac:dyDescent="0.2">
      <c r="B71" s="1489" t="s">
        <v>681</v>
      </c>
      <c r="C71" s="1489"/>
      <c r="D71" s="1489"/>
      <c r="E71" s="1489"/>
      <c r="F71" s="1489"/>
      <c r="G71" s="1489"/>
      <c r="H71" s="266" t="s">
        <v>747</v>
      </c>
      <c r="I71" s="280"/>
      <c r="J71" s="280"/>
    </row>
    <row r="72" spans="2:10" ht="12.75" customHeight="1" x14ac:dyDescent="0.2">
      <c r="B72" s="1489" t="s">
        <v>748</v>
      </c>
      <c r="C72" s="1489"/>
      <c r="D72" s="1489"/>
      <c r="E72" s="1489"/>
      <c r="F72" s="1489"/>
      <c r="G72" s="1489"/>
      <c r="H72" s="266" t="s">
        <v>749</v>
      </c>
      <c r="I72" s="280"/>
      <c r="J72" s="280"/>
    </row>
    <row r="73" spans="2:10" ht="12.75" customHeight="1" x14ac:dyDescent="0.2">
      <c r="B73" s="1490" t="s">
        <v>750</v>
      </c>
      <c r="C73" s="1490"/>
      <c r="D73" s="1490"/>
      <c r="E73" s="1490"/>
      <c r="F73" s="1490"/>
      <c r="G73" s="1490"/>
      <c r="H73" s="266" t="s">
        <v>751</v>
      </c>
      <c r="I73" s="199"/>
      <c r="J73" s="280"/>
    </row>
    <row r="74" spans="2:10" ht="12.75" customHeight="1" x14ac:dyDescent="0.2">
      <c r="B74" s="1491" t="s">
        <v>685</v>
      </c>
      <c r="C74" s="1491"/>
      <c r="D74" s="1491"/>
      <c r="E74" s="1491"/>
      <c r="F74" s="1491"/>
      <c r="G74" s="1491"/>
      <c r="H74" s="281" t="s">
        <v>752</v>
      </c>
      <c r="I74" s="282"/>
      <c r="J74" s="282"/>
    </row>
    <row r="75" spans="2:10" ht="27" customHeight="1" x14ac:dyDescent="0.2">
      <c r="B75" s="1429" t="s">
        <v>753</v>
      </c>
      <c r="C75" s="1429"/>
      <c r="D75" s="1429"/>
      <c r="E75" s="1429"/>
      <c r="F75" s="1429"/>
      <c r="G75" s="1429"/>
      <c r="H75" s="283" t="s">
        <v>754</v>
      </c>
      <c r="I75" s="239">
        <f>I62-I68</f>
        <v>0</v>
      </c>
      <c r="J75" s="239">
        <f>J62-J68</f>
        <v>0</v>
      </c>
    </row>
    <row r="76" spans="2:10" x14ac:dyDescent="0.2">
      <c r="B76" s="287" t="s">
        <v>755</v>
      </c>
      <c r="C76" s="288"/>
      <c r="D76" s="289"/>
      <c r="E76" s="290"/>
      <c r="F76" s="290"/>
      <c r="G76" s="291"/>
      <c r="H76" s="292" t="s">
        <v>756</v>
      </c>
      <c r="I76" s="293"/>
      <c r="J76" s="293"/>
    </row>
    <row r="77" spans="2:10" ht="26.25" customHeight="1" x14ac:dyDescent="0.2">
      <c r="B77" s="1492" t="s">
        <v>757</v>
      </c>
      <c r="C77" s="1492"/>
      <c r="D77" s="1492"/>
      <c r="E77" s="1492"/>
      <c r="F77" s="1492"/>
      <c r="G77" s="1492"/>
      <c r="H77" s="294" t="s">
        <v>758</v>
      </c>
      <c r="I77" s="286">
        <f>I32+I60+I75</f>
        <v>0</v>
      </c>
      <c r="J77" s="286">
        <f>J32+J60+J75</f>
        <v>0</v>
      </c>
    </row>
    <row r="78" spans="2:10" ht="27" customHeight="1" x14ac:dyDescent="0.2">
      <c r="B78" s="1482" t="s">
        <v>759</v>
      </c>
      <c r="C78" s="1482"/>
      <c r="D78" s="1482"/>
      <c r="E78" s="1482"/>
      <c r="F78" s="1482"/>
      <c r="G78" s="1482"/>
      <c r="H78" s="295" t="s">
        <v>760</v>
      </c>
      <c r="I78" s="296">
        <f>J79</f>
        <v>0</v>
      </c>
      <c r="J78" s="296">
        <f>ББ!J25</f>
        <v>0</v>
      </c>
    </row>
    <row r="79" spans="2:10" ht="27.75" customHeight="1" x14ac:dyDescent="0.2">
      <c r="B79" s="1483" t="s">
        <v>761</v>
      </c>
      <c r="C79" s="1483"/>
      <c r="D79" s="1483"/>
      <c r="E79" s="1483"/>
      <c r="F79" s="1483"/>
      <c r="G79" s="1483"/>
      <c r="H79" s="297" t="s">
        <v>762</v>
      </c>
      <c r="I79" s="298">
        <f>I77+I78</f>
        <v>0</v>
      </c>
      <c r="J79" s="298">
        <f>ББ!I25</f>
        <v>0</v>
      </c>
    </row>
    <row r="80" spans="2:10" ht="12.75" customHeight="1" x14ac:dyDescent="0.2">
      <c r="B80" s="201" t="s">
        <v>575</v>
      </c>
      <c r="I80" s="299"/>
      <c r="J80" s="299"/>
    </row>
    <row r="81" spans="3:10" ht="12.75" customHeight="1" x14ac:dyDescent="0.2">
      <c r="C81" s="1485" t="s">
        <v>644</v>
      </c>
      <c r="D81" s="1485"/>
      <c r="E81" s="1486"/>
      <c r="F81" s="1486"/>
      <c r="G81" s="1486"/>
      <c r="H81" s="1486"/>
      <c r="I81" s="1487" t="s">
        <v>645</v>
      </c>
      <c r="J81" s="1487"/>
    </row>
    <row r="82" spans="3:10" ht="12.75" customHeight="1" x14ac:dyDescent="0.2">
      <c r="D82" s="201" t="s">
        <v>646</v>
      </c>
      <c r="I82" s="1484" t="s">
        <v>182</v>
      </c>
      <c r="J82" s="1484"/>
    </row>
    <row r="83" spans="3:10" ht="19.350000000000001" customHeight="1" x14ac:dyDescent="0.2">
      <c r="C83" s="1488" t="s">
        <v>647</v>
      </c>
      <c r="D83" s="1488"/>
      <c r="E83" s="1486"/>
      <c r="F83" s="1486"/>
      <c r="G83" s="1486"/>
      <c r="H83" s="1486"/>
      <c r="I83" s="1487" t="s">
        <v>645</v>
      </c>
      <c r="J83" s="1487"/>
    </row>
    <row r="84" spans="3:10" ht="12.75" customHeight="1" x14ac:dyDescent="0.2">
      <c r="D84" s="201" t="s">
        <v>646</v>
      </c>
      <c r="I84" s="1484" t="s">
        <v>182</v>
      </c>
      <c r="J84" s="1484"/>
    </row>
    <row r="85" spans="3:10" x14ac:dyDescent="0.2">
      <c r="C85" s="201" t="s">
        <v>648</v>
      </c>
    </row>
  </sheetData>
  <sheetProtection selectLockedCells="1" selectUnlockedCells="1"/>
  <mergeCells count="80">
    <mergeCell ref="E7:J7"/>
    <mergeCell ref="A8:D8"/>
    <mergeCell ref="E8:I8"/>
    <mergeCell ref="D9:I9"/>
    <mergeCell ref="B10:J10"/>
    <mergeCell ref="D11:I11"/>
    <mergeCell ref="B13:G13"/>
    <mergeCell ref="B14:J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J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J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7:G77"/>
    <mergeCell ref="B78:G78"/>
    <mergeCell ref="B79:G79"/>
    <mergeCell ref="I84:J84"/>
    <mergeCell ref="C81:D81"/>
    <mergeCell ref="E81:H81"/>
    <mergeCell ref="I81:J81"/>
    <mergeCell ref="I82:J82"/>
    <mergeCell ref="C83:D83"/>
    <mergeCell ref="E83:H83"/>
    <mergeCell ref="I83:J8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82"/>
  <sheetViews>
    <sheetView topLeftCell="A62" zoomScale="88" zoomScaleNormal="88" workbookViewId="0">
      <selection activeCell="B12" sqref="B12:E13"/>
    </sheetView>
  </sheetViews>
  <sheetFormatPr defaultColWidth="8.85546875" defaultRowHeight="12" x14ac:dyDescent="0.2"/>
  <cols>
    <col min="1" max="1" width="2.140625" style="5" customWidth="1"/>
    <col min="2" max="2" width="6" style="57" customWidth="1"/>
    <col min="3" max="3" width="10.140625" style="57" customWidth="1"/>
    <col min="4" max="5" width="7.7109375" style="57" customWidth="1"/>
    <col min="6" max="6" width="8.5703125" style="302" customWidth="1"/>
    <col min="7" max="7" width="10" style="88" customWidth="1"/>
    <col min="8" max="9" width="12.85546875" style="88" customWidth="1"/>
    <col min="10" max="10" width="10.5703125" style="88" customWidth="1"/>
    <col min="11" max="11" width="16.7109375" style="88" customWidth="1"/>
    <col min="12" max="12" width="14.140625" style="88" customWidth="1"/>
    <col min="13" max="13" width="12.7109375" style="303" customWidth="1"/>
    <col min="14" max="16384" width="8.85546875" style="5"/>
  </cols>
  <sheetData>
    <row r="5" spans="2:13" ht="12.75" customHeight="1" x14ac:dyDescent="0.2">
      <c r="M5" s="216"/>
    </row>
    <row r="6" spans="2:13" x14ac:dyDescent="0.2">
      <c r="K6" s="272"/>
      <c r="L6" s="265"/>
      <c r="M6" s="216"/>
    </row>
    <row r="7" spans="2:13" s="201" customFormat="1" ht="12.75" customHeight="1" x14ac:dyDescent="0.2">
      <c r="B7" s="202"/>
      <c r="C7" s="202"/>
      <c r="D7" s="202"/>
      <c r="E7" s="304"/>
      <c r="F7" s="264"/>
      <c r="G7" s="272"/>
      <c r="H7" s="272"/>
      <c r="I7" s="272"/>
      <c r="J7" s="272"/>
      <c r="M7" s="216"/>
    </row>
    <row r="8" spans="2:13" ht="12.75" customHeight="1" x14ac:dyDescent="0.2">
      <c r="K8" s="1527" t="s">
        <v>763</v>
      </c>
      <c r="L8" s="1527"/>
      <c r="M8" s="1527"/>
    </row>
    <row r="9" spans="2:13" ht="15.75" customHeight="1" x14ac:dyDescent="0.2">
      <c r="B9" s="1417" t="s">
        <v>578</v>
      </c>
      <c r="C9" s="1417"/>
      <c r="D9" s="1417"/>
      <c r="E9" s="1528">
        <f>Декларация!G9</f>
        <v>0</v>
      </c>
      <c r="F9" s="1528"/>
      <c r="G9" s="1528"/>
      <c r="H9" s="1528"/>
      <c r="I9" s="1528"/>
      <c r="J9" s="1528"/>
      <c r="K9" s="1528"/>
    </row>
    <row r="10" spans="2:13" s="305" customFormat="1" ht="12.75" customHeight="1" x14ac:dyDescent="0.2">
      <c r="B10" s="1502" t="s">
        <v>764</v>
      </c>
      <c r="C10" s="1502"/>
      <c r="D10" s="1502"/>
      <c r="E10" s="1502"/>
      <c r="F10" s="1502"/>
      <c r="G10" s="1502"/>
      <c r="H10" s="1502"/>
      <c r="I10" s="1502"/>
      <c r="J10" s="1502"/>
      <c r="K10" s="1502"/>
      <c r="L10" s="1502"/>
      <c r="M10" s="1502"/>
    </row>
    <row r="11" spans="2:13" ht="12.75" customHeight="1" x14ac:dyDescent="0.2">
      <c r="B11" s="1063" t="s">
        <v>2056</v>
      </c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</row>
    <row r="12" spans="2:13" ht="24" customHeight="1" x14ac:dyDescent="0.2">
      <c r="B12" s="1522"/>
      <c r="C12" s="1522"/>
      <c r="D12" s="1522"/>
      <c r="E12" s="1522"/>
      <c r="F12" s="1523" t="s">
        <v>591</v>
      </c>
      <c r="G12" s="1524" t="s">
        <v>765</v>
      </c>
      <c r="H12" s="1524"/>
      <c r="I12" s="1524"/>
      <c r="J12" s="1524"/>
      <c r="K12" s="1524"/>
      <c r="L12" s="1525" t="s">
        <v>641</v>
      </c>
      <c r="M12" s="1526" t="s">
        <v>766</v>
      </c>
    </row>
    <row r="13" spans="2:13" ht="48" x14ac:dyDescent="0.2">
      <c r="B13" s="1522"/>
      <c r="C13" s="1522"/>
      <c r="D13" s="1522"/>
      <c r="E13" s="1522"/>
      <c r="F13" s="1523"/>
      <c r="G13" s="306" t="s">
        <v>639</v>
      </c>
      <c r="H13" s="306" t="s">
        <v>317</v>
      </c>
      <c r="I13" s="306" t="s">
        <v>767</v>
      </c>
      <c r="J13" s="306" t="s">
        <v>321</v>
      </c>
      <c r="K13" s="306" t="s">
        <v>768</v>
      </c>
      <c r="L13" s="1525"/>
      <c r="M13" s="1526"/>
    </row>
    <row r="14" spans="2:13" ht="27.75" customHeight="1" x14ac:dyDescent="0.2">
      <c r="B14" s="1518" t="s">
        <v>769</v>
      </c>
      <c r="C14" s="1518"/>
      <c r="D14" s="1518"/>
      <c r="E14" s="1518"/>
      <c r="F14" s="283" t="s">
        <v>594</v>
      </c>
      <c r="G14" s="286"/>
      <c r="H14" s="286"/>
      <c r="I14" s="286"/>
      <c r="J14" s="286"/>
      <c r="K14" s="286"/>
      <c r="L14" s="286"/>
      <c r="M14" s="307"/>
    </row>
    <row r="15" spans="2:13" ht="12.75" customHeight="1" x14ac:dyDescent="0.2">
      <c r="B15" s="1519" t="s">
        <v>770</v>
      </c>
      <c r="C15" s="1519"/>
      <c r="D15" s="1519"/>
      <c r="E15" s="1519"/>
      <c r="F15" s="308" t="s">
        <v>596</v>
      </c>
      <c r="G15" s="309"/>
      <c r="H15" s="309"/>
      <c r="I15" s="309"/>
      <c r="J15" s="309"/>
      <c r="K15" s="309"/>
      <c r="L15" s="309"/>
      <c r="M15" s="310">
        <v>0</v>
      </c>
    </row>
    <row r="16" spans="2:13" s="150" customFormat="1" ht="28.15" customHeight="1" x14ac:dyDescent="0.2">
      <c r="B16" s="1520" t="s">
        <v>771</v>
      </c>
      <c r="C16" s="1520"/>
      <c r="D16" s="1520"/>
      <c r="E16" s="1520"/>
      <c r="F16" s="268" t="s">
        <v>612</v>
      </c>
      <c r="G16" s="311">
        <f>G14+G15</f>
        <v>0</v>
      </c>
      <c r="H16" s="311">
        <f t="shared" ref="H16:M16" si="0">H14+H15</f>
        <v>0</v>
      </c>
      <c r="I16" s="311">
        <f t="shared" si="0"/>
        <v>0</v>
      </c>
      <c r="J16" s="311">
        <f t="shared" si="0"/>
        <v>0</v>
      </c>
      <c r="K16" s="311">
        <f t="shared" si="0"/>
        <v>0</v>
      </c>
      <c r="L16" s="311">
        <f t="shared" si="0"/>
        <v>0</v>
      </c>
      <c r="M16" s="311">
        <f t="shared" si="0"/>
        <v>0</v>
      </c>
    </row>
    <row r="17" spans="2:13" ht="30.75" customHeight="1" x14ac:dyDescent="0.2">
      <c r="B17" s="1521" t="s">
        <v>772</v>
      </c>
      <c r="C17" s="1521"/>
      <c r="D17" s="1521"/>
      <c r="E17" s="1521"/>
      <c r="F17" s="285" t="s">
        <v>619</v>
      </c>
      <c r="G17" s="312">
        <f>G18+G19</f>
        <v>0</v>
      </c>
      <c r="H17" s="312">
        <f t="shared" ref="H17:M17" si="1">H18+H19</f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</row>
    <row r="18" spans="2:13" ht="12.75" customHeight="1" x14ac:dyDescent="0.2">
      <c r="B18" s="1519" t="s">
        <v>773</v>
      </c>
      <c r="C18" s="1519"/>
      <c r="D18" s="1519"/>
      <c r="E18" s="1519"/>
      <c r="F18" s="308" t="s">
        <v>774</v>
      </c>
      <c r="G18" s="309"/>
      <c r="H18" s="309"/>
      <c r="I18" s="309"/>
      <c r="J18" s="309"/>
      <c r="K18" s="309"/>
      <c r="L18" s="309"/>
      <c r="M18" s="310"/>
    </row>
    <row r="19" spans="2:13" ht="26.25" customHeight="1" x14ac:dyDescent="0.2">
      <c r="B19" s="1516" t="s">
        <v>775</v>
      </c>
      <c r="C19" s="1516"/>
      <c r="D19" s="1516"/>
      <c r="E19" s="1516"/>
      <c r="F19" s="266" t="s">
        <v>776</v>
      </c>
      <c r="G19" s="280">
        <f t="shared" ref="G19:M19" si="2">G21+G22+G23+G24+G25+G26+G27+G28+G29</f>
        <v>0</v>
      </c>
      <c r="H19" s="280">
        <f t="shared" si="2"/>
        <v>0</v>
      </c>
      <c r="I19" s="280">
        <f t="shared" si="2"/>
        <v>0</v>
      </c>
      <c r="J19" s="280">
        <f t="shared" si="2"/>
        <v>0</v>
      </c>
      <c r="K19" s="280">
        <f t="shared" si="2"/>
        <v>0</v>
      </c>
      <c r="L19" s="280">
        <f t="shared" si="2"/>
        <v>0</v>
      </c>
      <c r="M19" s="313">
        <f t="shared" si="2"/>
        <v>0</v>
      </c>
    </row>
    <row r="20" spans="2:13" ht="12.75" customHeight="1" x14ac:dyDescent="0.2">
      <c r="B20" s="1517" t="s">
        <v>777</v>
      </c>
      <c r="C20" s="1517"/>
      <c r="D20" s="1517"/>
      <c r="E20" s="1517"/>
      <c r="F20" s="281"/>
      <c r="G20" s="282"/>
      <c r="H20" s="282"/>
      <c r="I20" s="282"/>
      <c r="J20" s="282"/>
      <c r="K20" s="282"/>
      <c r="L20" s="282"/>
      <c r="M20" s="314"/>
    </row>
    <row r="21" spans="2:13" ht="12.75" customHeight="1" x14ac:dyDescent="0.2">
      <c r="B21" s="1514" t="s">
        <v>778</v>
      </c>
      <c r="C21" s="1514"/>
      <c r="D21" s="1514"/>
      <c r="E21" s="1514"/>
      <c r="F21" s="266" t="s">
        <v>779</v>
      </c>
      <c r="G21" s="280"/>
      <c r="H21" s="280"/>
      <c r="I21" s="280"/>
      <c r="J21" s="280"/>
      <c r="K21" s="280"/>
      <c r="L21" s="280"/>
      <c r="M21" s="314"/>
    </row>
    <row r="22" spans="2:13" ht="26.1" customHeight="1" x14ac:dyDescent="0.2">
      <c r="B22" s="1514" t="s">
        <v>780</v>
      </c>
      <c r="C22" s="1514"/>
      <c r="D22" s="1514"/>
      <c r="E22" s="1514"/>
      <c r="F22" s="266" t="s">
        <v>781</v>
      </c>
      <c r="G22" s="280"/>
      <c r="H22" s="280"/>
      <c r="I22" s="280"/>
      <c r="J22" s="280"/>
      <c r="K22" s="280"/>
      <c r="L22" s="280"/>
      <c r="M22" s="314"/>
    </row>
    <row r="23" spans="2:13" ht="35.25" customHeight="1" x14ac:dyDescent="0.2">
      <c r="B23" s="1514" t="s">
        <v>782</v>
      </c>
      <c r="C23" s="1514"/>
      <c r="D23" s="1514"/>
      <c r="E23" s="1514"/>
      <c r="F23" s="266" t="s">
        <v>783</v>
      </c>
      <c r="G23" s="280"/>
      <c r="H23" s="280"/>
      <c r="I23" s="280"/>
      <c r="J23" s="280"/>
      <c r="K23" s="280"/>
      <c r="L23" s="280"/>
      <c r="M23" s="314"/>
    </row>
    <row r="24" spans="2:13" ht="51" customHeight="1" x14ac:dyDescent="0.2">
      <c r="B24" s="1514" t="s">
        <v>660</v>
      </c>
      <c r="C24" s="1514"/>
      <c r="D24" s="1514"/>
      <c r="E24" s="1514"/>
      <c r="F24" s="266" t="s">
        <v>784</v>
      </c>
      <c r="G24" s="280"/>
      <c r="H24" s="280"/>
      <c r="I24" s="280"/>
      <c r="J24" s="280"/>
      <c r="K24" s="280"/>
      <c r="L24" s="280"/>
      <c r="M24" s="314"/>
    </row>
    <row r="25" spans="2:13" ht="25.5" customHeight="1" x14ac:dyDescent="0.2">
      <c r="B25" s="1514" t="s">
        <v>661</v>
      </c>
      <c r="C25" s="1514"/>
      <c r="D25" s="1514"/>
      <c r="E25" s="1514"/>
      <c r="F25" s="266" t="s">
        <v>785</v>
      </c>
      <c r="G25" s="280"/>
      <c r="H25" s="280"/>
      <c r="I25" s="280"/>
      <c r="J25" s="280"/>
      <c r="K25" s="280"/>
      <c r="L25" s="280"/>
      <c r="M25" s="314"/>
    </row>
    <row r="26" spans="2:13" ht="39.75" customHeight="1" x14ac:dyDescent="0.2">
      <c r="B26" s="1514" t="s">
        <v>662</v>
      </c>
      <c r="C26" s="1514"/>
      <c r="D26" s="1514"/>
      <c r="E26" s="1514"/>
      <c r="F26" s="266" t="s">
        <v>786</v>
      </c>
      <c r="G26" s="280"/>
      <c r="H26" s="280"/>
      <c r="I26" s="280"/>
      <c r="J26" s="280"/>
      <c r="K26" s="280"/>
      <c r="L26" s="280"/>
      <c r="M26" s="314"/>
    </row>
    <row r="27" spans="2:13" ht="27" customHeight="1" x14ac:dyDescent="0.2">
      <c r="B27" s="1514" t="s">
        <v>787</v>
      </c>
      <c r="C27" s="1514"/>
      <c r="D27" s="1514"/>
      <c r="E27" s="1514"/>
      <c r="F27" s="266" t="s">
        <v>788</v>
      </c>
      <c r="G27" s="280"/>
      <c r="H27" s="280"/>
      <c r="I27" s="280"/>
      <c r="J27" s="280"/>
      <c r="K27" s="280"/>
      <c r="L27" s="280"/>
      <c r="M27" s="314"/>
    </row>
    <row r="28" spans="2:13" ht="29.25" customHeight="1" x14ac:dyDescent="0.2">
      <c r="B28" s="1514" t="s">
        <v>663</v>
      </c>
      <c r="C28" s="1514"/>
      <c r="D28" s="1514"/>
      <c r="E28" s="1514"/>
      <c r="F28" s="266" t="s">
        <v>789</v>
      </c>
      <c r="G28" s="280"/>
      <c r="H28" s="280"/>
      <c r="I28" s="280"/>
      <c r="J28" s="280"/>
      <c r="K28" s="280"/>
      <c r="L28" s="280"/>
      <c r="M28" s="314"/>
    </row>
    <row r="29" spans="2:13" ht="30.75" customHeight="1" x14ac:dyDescent="0.2">
      <c r="B29" s="1514" t="s">
        <v>664</v>
      </c>
      <c r="C29" s="1514"/>
      <c r="D29" s="1514"/>
      <c r="E29" s="1514"/>
      <c r="F29" s="266" t="s">
        <v>790</v>
      </c>
      <c r="G29" s="280"/>
      <c r="H29" s="280"/>
      <c r="I29" s="280"/>
      <c r="J29" s="280"/>
      <c r="K29" s="280"/>
      <c r="L29" s="280"/>
      <c r="M29" s="314"/>
    </row>
    <row r="30" spans="2:13" s="150" customFormat="1" ht="26.25" customHeight="1" x14ac:dyDescent="0.2">
      <c r="B30" s="1515" t="s">
        <v>791</v>
      </c>
      <c r="C30" s="1515"/>
      <c r="D30" s="1515"/>
      <c r="E30" s="1515"/>
      <c r="F30" s="267" t="s">
        <v>630</v>
      </c>
      <c r="G30" s="315">
        <f>G32+G37+G38+G39+G40+G41+G42+G43+G44</f>
        <v>0</v>
      </c>
      <c r="H30" s="315">
        <f t="shared" ref="H30:M30" si="3">H32+H37+H38+H39+H40+H41+H42+H43+H44</f>
        <v>0</v>
      </c>
      <c r="I30" s="315">
        <f t="shared" si="3"/>
        <v>0</v>
      </c>
      <c r="J30" s="315">
        <f t="shared" si="3"/>
        <v>0</v>
      </c>
      <c r="K30" s="315">
        <f t="shared" si="3"/>
        <v>0</v>
      </c>
      <c r="L30" s="315">
        <f t="shared" si="3"/>
        <v>0</v>
      </c>
      <c r="M30" s="315">
        <f t="shared" si="3"/>
        <v>0</v>
      </c>
    </row>
    <row r="31" spans="2:13" ht="12.75" customHeight="1" x14ac:dyDescent="0.2">
      <c r="B31" s="1415" t="s">
        <v>331</v>
      </c>
      <c r="C31" s="1415"/>
      <c r="D31" s="1415"/>
      <c r="E31" s="1415"/>
      <c r="F31" s="266"/>
      <c r="G31" s="280"/>
      <c r="H31" s="280"/>
      <c r="I31" s="280"/>
      <c r="J31" s="280"/>
      <c r="K31" s="280"/>
      <c r="L31" s="280"/>
      <c r="M31" s="314"/>
    </row>
    <row r="32" spans="2:13" ht="12.75" customHeight="1" x14ac:dyDescent="0.2">
      <c r="B32" s="1514" t="s">
        <v>792</v>
      </c>
      <c r="C32" s="1514"/>
      <c r="D32" s="1514"/>
      <c r="E32" s="1514"/>
      <c r="F32" s="266" t="s">
        <v>793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313">
        <v>0</v>
      </c>
    </row>
    <row r="33" spans="2:13" ht="12.75" customHeight="1" x14ac:dyDescent="0.2">
      <c r="B33" s="1415" t="s">
        <v>331</v>
      </c>
      <c r="C33" s="1415"/>
      <c r="D33" s="1415"/>
      <c r="E33" s="1415"/>
      <c r="F33" s="266"/>
      <c r="G33" s="280"/>
      <c r="H33" s="280"/>
      <c r="I33" s="280"/>
      <c r="J33" s="280"/>
      <c r="K33" s="280"/>
      <c r="L33" s="280"/>
      <c r="M33" s="314"/>
    </row>
    <row r="34" spans="2:13" ht="12.75" customHeight="1" x14ac:dyDescent="0.2">
      <c r="B34" s="1415" t="s">
        <v>794</v>
      </c>
      <c r="C34" s="1415"/>
      <c r="D34" s="1415"/>
      <c r="E34" s="1415"/>
      <c r="F34" s="266"/>
      <c r="G34" s="280"/>
      <c r="H34" s="280"/>
      <c r="I34" s="280"/>
      <c r="J34" s="280"/>
      <c r="K34" s="280"/>
      <c r="L34" s="280"/>
      <c r="M34" s="314"/>
    </row>
    <row r="35" spans="2:13" ht="24.75" customHeight="1" x14ac:dyDescent="0.2">
      <c r="B35" s="1415" t="s">
        <v>795</v>
      </c>
      <c r="C35" s="1415"/>
      <c r="D35" s="1415"/>
      <c r="E35" s="1415"/>
      <c r="F35" s="266"/>
      <c r="G35" s="280"/>
      <c r="H35" s="280"/>
      <c r="I35" s="280"/>
      <c r="J35" s="280"/>
      <c r="K35" s="280"/>
      <c r="L35" s="280"/>
      <c r="M35" s="314"/>
    </row>
    <row r="36" spans="2:13" ht="25.5" customHeight="1" x14ac:dyDescent="0.2">
      <c r="B36" s="1415" t="s">
        <v>796</v>
      </c>
      <c r="C36" s="1415"/>
      <c r="D36" s="1415"/>
      <c r="E36" s="1415"/>
      <c r="F36" s="266"/>
      <c r="G36" s="280"/>
      <c r="H36" s="280"/>
      <c r="I36" s="280"/>
      <c r="J36" s="280"/>
      <c r="K36" s="280"/>
      <c r="L36" s="280"/>
      <c r="M36" s="314"/>
    </row>
    <row r="37" spans="2:13" ht="12.75" customHeight="1" x14ac:dyDescent="0.2">
      <c r="B37" s="1415" t="s">
        <v>797</v>
      </c>
      <c r="C37" s="1415"/>
      <c r="D37" s="1415"/>
      <c r="E37" s="1415"/>
      <c r="F37" s="266" t="s">
        <v>798</v>
      </c>
      <c r="G37" s="280"/>
      <c r="H37" s="280"/>
      <c r="I37" s="280"/>
      <c r="J37" s="280"/>
      <c r="K37" s="280"/>
      <c r="L37" s="280"/>
      <c r="M37" s="314"/>
    </row>
    <row r="38" spans="2:13" ht="24" customHeight="1" x14ac:dyDescent="0.2">
      <c r="B38" s="1415" t="s">
        <v>799</v>
      </c>
      <c r="C38" s="1415"/>
      <c r="D38" s="1415"/>
      <c r="E38" s="1415"/>
      <c r="F38" s="266" t="s">
        <v>800</v>
      </c>
      <c r="G38" s="280"/>
      <c r="H38" s="280"/>
      <c r="I38" s="280"/>
      <c r="J38" s="280"/>
      <c r="K38" s="280"/>
      <c r="L38" s="280"/>
      <c r="M38" s="314"/>
    </row>
    <row r="39" spans="2:13" ht="25.5" customHeight="1" x14ac:dyDescent="0.2">
      <c r="B39" s="1415" t="s">
        <v>801</v>
      </c>
      <c r="C39" s="1415"/>
      <c r="D39" s="1415"/>
      <c r="E39" s="1415"/>
      <c r="F39" s="266" t="s">
        <v>802</v>
      </c>
      <c r="G39" s="280"/>
      <c r="H39" s="280"/>
      <c r="I39" s="280"/>
      <c r="J39" s="280"/>
      <c r="K39" s="280"/>
      <c r="L39" s="280"/>
      <c r="M39" s="314"/>
    </row>
    <row r="40" spans="2:13" ht="24" customHeight="1" x14ac:dyDescent="0.2">
      <c r="B40" s="1415" t="s">
        <v>803</v>
      </c>
      <c r="C40" s="1415"/>
      <c r="D40" s="1415"/>
      <c r="E40" s="1415"/>
      <c r="F40" s="266" t="s">
        <v>804</v>
      </c>
      <c r="G40" s="280"/>
      <c r="H40" s="280"/>
      <c r="I40" s="280"/>
      <c r="J40" s="280"/>
      <c r="K40" s="280"/>
      <c r="L40" s="280"/>
      <c r="M40" s="314"/>
    </row>
    <row r="41" spans="2:13" ht="12" customHeight="1" x14ac:dyDescent="0.2">
      <c r="B41" s="1415" t="s">
        <v>805</v>
      </c>
      <c r="C41" s="1415"/>
      <c r="D41" s="1415"/>
      <c r="E41" s="1415"/>
      <c r="F41" s="266" t="s">
        <v>806</v>
      </c>
      <c r="G41" s="280"/>
      <c r="H41" s="280"/>
      <c r="I41" s="280"/>
      <c r="J41" s="280"/>
      <c r="K41" s="280"/>
      <c r="L41" s="280"/>
      <c r="M41" s="314"/>
    </row>
    <row r="42" spans="2:13" ht="33" customHeight="1" x14ac:dyDescent="0.2">
      <c r="B42" s="1415" t="s">
        <v>807</v>
      </c>
      <c r="C42" s="1415"/>
      <c r="D42" s="1415"/>
      <c r="E42" s="1415"/>
      <c r="F42" s="266" t="s">
        <v>808</v>
      </c>
      <c r="G42" s="280"/>
      <c r="H42" s="280"/>
      <c r="I42" s="280"/>
      <c r="J42" s="280"/>
      <c r="K42" s="280"/>
      <c r="L42" s="280"/>
      <c r="M42" s="314"/>
    </row>
    <row r="43" spans="2:13" ht="12.75" customHeight="1" x14ac:dyDescent="0.2">
      <c r="B43" s="1415" t="s">
        <v>809</v>
      </c>
      <c r="C43" s="1415"/>
      <c r="D43" s="1415"/>
      <c r="E43" s="1415"/>
      <c r="F43" s="266" t="s">
        <v>810</v>
      </c>
      <c r="G43" s="280"/>
      <c r="H43" s="280"/>
      <c r="I43" s="280"/>
      <c r="J43" s="280"/>
      <c r="K43" s="280"/>
      <c r="L43" s="280"/>
      <c r="M43" s="314"/>
    </row>
    <row r="44" spans="2:13" ht="43.9" customHeight="1" x14ac:dyDescent="0.2">
      <c r="B44" s="1415" t="s">
        <v>811</v>
      </c>
      <c r="C44" s="1415"/>
      <c r="D44" s="1415"/>
      <c r="E44" s="1415"/>
      <c r="F44" s="266" t="s">
        <v>812</v>
      </c>
      <c r="G44" s="280"/>
      <c r="H44" s="280"/>
      <c r="I44" s="280"/>
      <c r="J44" s="280"/>
      <c r="K44" s="280"/>
      <c r="L44" s="280"/>
      <c r="M44" s="314"/>
    </row>
    <row r="45" spans="2:13" s="150" customFormat="1" ht="39.4" customHeight="1" x14ac:dyDescent="0.2">
      <c r="B45" s="1513" t="s">
        <v>813</v>
      </c>
      <c r="C45" s="1513"/>
      <c r="D45" s="1513"/>
      <c r="E45" s="1513"/>
      <c r="F45" s="267" t="s">
        <v>637</v>
      </c>
      <c r="G45" s="315">
        <f>G14+G17+G30</f>
        <v>0</v>
      </c>
      <c r="H45" s="315">
        <f t="shared" ref="H45:M45" si="4">H14+H17+H30</f>
        <v>0</v>
      </c>
      <c r="I45" s="315">
        <f t="shared" si="4"/>
        <v>0</v>
      </c>
      <c r="J45" s="315">
        <f t="shared" si="4"/>
        <v>0</v>
      </c>
      <c r="K45" s="315">
        <f t="shared" si="4"/>
        <v>0</v>
      </c>
      <c r="L45" s="315">
        <f t="shared" si="4"/>
        <v>0</v>
      </c>
      <c r="M45" s="315">
        <f t="shared" si="4"/>
        <v>0</v>
      </c>
    </row>
    <row r="46" spans="2:13" ht="15.75" customHeight="1" x14ac:dyDescent="0.2">
      <c r="B46" s="1415" t="s">
        <v>814</v>
      </c>
      <c r="C46" s="1415"/>
      <c r="D46" s="1415"/>
      <c r="E46" s="1415"/>
      <c r="F46" s="266" t="s">
        <v>815</v>
      </c>
      <c r="G46" s="280"/>
      <c r="H46" s="280"/>
      <c r="I46" s="280"/>
      <c r="J46" s="280"/>
      <c r="K46" s="280"/>
      <c r="L46" s="280"/>
      <c r="M46" s="314"/>
    </row>
    <row r="47" spans="2:13" s="150" customFormat="1" ht="22.5" customHeight="1" x14ac:dyDescent="0.2">
      <c r="B47" s="1513" t="s">
        <v>816</v>
      </c>
      <c r="C47" s="1513"/>
      <c r="D47" s="1513"/>
      <c r="E47" s="1513"/>
      <c r="F47" s="267" t="s">
        <v>817</v>
      </c>
      <c r="G47" s="315">
        <f>G45+G46</f>
        <v>0</v>
      </c>
      <c r="H47" s="315">
        <f t="shared" ref="H47:M47" si="5">H45+H46</f>
        <v>0</v>
      </c>
      <c r="I47" s="315">
        <f t="shared" si="5"/>
        <v>0</v>
      </c>
      <c r="J47" s="315">
        <f t="shared" si="5"/>
        <v>0</v>
      </c>
      <c r="K47" s="315">
        <f t="shared" si="5"/>
        <v>0</v>
      </c>
      <c r="L47" s="315">
        <f t="shared" si="5"/>
        <v>0</v>
      </c>
      <c r="M47" s="315">
        <f t="shared" si="5"/>
        <v>0</v>
      </c>
    </row>
    <row r="48" spans="2:13" s="150" customFormat="1" ht="25.5" customHeight="1" x14ac:dyDescent="0.2">
      <c r="B48" s="1513" t="s">
        <v>818</v>
      </c>
      <c r="C48" s="1513"/>
      <c r="D48" s="1513"/>
      <c r="E48" s="1513"/>
      <c r="F48" s="267" t="s">
        <v>819</v>
      </c>
      <c r="G48" s="315">
        <f>G50+G49</f>
        <v>0</v>
      </c>
      <c r="H48" s="315">
        <f t="shared" ref="H48:M48" si="6">H50+H49</f>
        <v>0</v>
      </c>
      <c r="I48" s="315">
        <f t="shared" si="6"/>
        <v>0</v>
      </c>
      <c r="J48" s="315">
        <f t="shared" si="6"/>
        <v>0</v>
      </c>
      <c r="K48" s="315">
        <f t="shared" si="6"/>
        <v>0</v>
      </c>
      <c r="L48" s="315">
        <f t="shared" si="6"/>
        <v>0</v>
      </c>
      <c r="M48" s="315">
        <f t="shared" si="6"/>
        <v>0</v>
      </c>
    </row>
    <row r="49" spans="2:13" ht="17.25" customHeight="1" x14ac:dyDescent="0.2">
      <c r="B49" s="1415" t="s">
        <v>820</v>
      </c>
      <c r="C49" s="1415"/>
      <c r="D49" s="1415"/>
      <c r="E49" s="1415"/>
      <c r="F49" s="266" t="s">
        <v>821</v>
      </c>
      <c r="G49" s="280"/>
      <c r="H49" s="280"/>
      <c r="I49" s="280"/>
      <c r="J49" s="280"/>
      <c r="K49" s="280"/>
      <c r="L49" s="280"/>
      <c r="M49" s="314"/>
    </row>
    <row r="50" spans="2:13" s="150" customFormat="1" ht="28.5" customHeight="1" x14ac:dyDescent="0.2">
      <c r="B50" s="1513" t="s">
        <v>822</v>
      </c>
      <c r="C50" s="1513"/>
      <c r="D50" s="1513"/>
      <c r="E50" s="1513"/>
      <c r="F50" s="267" t="s">
        <v>823</v>
      </c>
      <c r="G50" s="315">
        <f>G52+G53+G54+G55+G56+G57+G58+G59+G60</f>
        <v>0</v>
      </c>
      <c r="H50" s="315">
        <f t="shared" ref="H50:M50" si="7">H52+H53+H54+H55+H56+H57+H58+H59+H60</f>
        <v>0</v>
      </c>
      <c r="I50" s="315">
        <f t="shared" si="7"/>
        <v>0</v>
      </c>
      <c r="J50" s="315">
        <f t="shared" si="7"/>
        <v>0</v>
      </c>
      <c r="K50" s="315">
        <f t="shared" si="7"/>
        <v>0</v>
      </c>
      <c r="L50" s="315">
        <f t="shared" si="7"/>
        <v>0</v>
      </c>
      <c r="M50" s="315">
        <f t="shared" si="7"/>
        <v>0</v>
      </c>
    </row>
    <row r="51" spans="2:13" ht="12.75" customHeight="1" x14ac:dyDescent="0.2">
      <c r="B51" s="1511" t="s">
        <v>331</v>
      </c>
      <c r="C51" s="1511"/>
      <c r="D51" s="1511"/>
      <c r="E51" s="1511"/>
      <c r="F51" s="266"/>
      <c r="G51" s="280"/>
      <c r="H51" s="280"/>
      <c r="I51" s="280"/>
      <c r="J51" s="280"/>
      <c r="K51" s="280"/>
      <c r="L51" s="280"/>
      <c r="M51" s="314"/>
    </row>
    <row r="52" spans="2:13" ht="27" customHeight="1" x14ac:dyDescent="0.2">
      <c r="B52" s="1415" t="s">
        <v>778</v>
      </c>
      <c r="C52" s="1415"/>
      <c r="D52" s="1415"/>
      <c r="E52" s="1415"/>
      <c r="F52" s="266" t="s">
        <v>824</v>
      </c>
      <c r="G52" s="280"/>
      <c r="H52" s="280"/>
      <c r="I52" s="280"/>
      <c r="J52" s="280"/>
      <c r="K52" s="280"/>
      <c r="L52" s="280"/>
      <c r="M52" s="314"/>
    </row>
    <row r="53" spans="2:13" ht="24" customHeight="1" x14ac:dyDescent="0.2">
      <c r="B53" s="1415" t="s">
        <v>780</v>
      </c>
      <c r="C53" s="1415"/>
      <c r="D53" s="1415"/>
      <c r="E53" s="1415"/>
      <c r="F53" s="266" t="s">
        <v>825</v>
      </c>
      <c r="G53" s="280"/>
      <c r="H53" s="280"/>
      <c r="I53" s="280"/>
      <c r="J53" s="280"/>
      <c r="K53" s="280"/>
      <c r="L53" s="280"/>
      <c r="M53" s="314"/>
    </row>
    <row r="54" spans="2:13" ht="36.75" customHeight="1" x14ac:dyDescent="0.2">
      <c r="B54" s="1415" t="s">
        <v>782</v>
      </c>
      <c r="C54" s="1415"/>
      <c r="D54" s="1415"/>
      <c r="E54" s="1415"/>
      <c r="F54" s="266" t="s">
        <v>826</v>
      </c>
      <c r="G54" s="280"/>
      <c r="H54" s="280"/>
      <c r="I54" s="280"/>
      <c r="J54" s="280"/>
      <c r="K54" s="280"/>
      <c r="L54" s="280"/>
      <c r="M54" s="314"/>
    </row>
    <row r="55" spans="2:13" ht="49.5" customHeight="1" x14ac:dyDescent="0.2">
      <c r="B55" s="1415" t="s">
        <v>660</v>
      </c>
      <c r="C55" s="1415"/>
      <c r="D55" s="1415"/>
      <c r="E55" s="1415"/>
      <c r="F55" s="266" t="s">
        <v>827</v>
      </c>
      <c r="G55" s="280"/>
      <c r="H55" s="280"/>
      <c r="I55" s="280"/>
      <c r="J55" s="280"/>
      <c r="K55" s="280"/>
      <c r="L55" s="280"/>
      <c r="M55" s="314"/>
    </row>
    <row r="56" spans="2:13" ht="26.25" customHeight="1" x14ac:dyDescent="0.2">
      <c r="B56" s="1415" t="s">
        <v>661</v>
      </c>
      <c r="C56" s="1415"/>
      <c r="D56" s="1415"/>
      <c r="E56" s="1415"/>
      <c r="F56" s="266" t="s">
        <v>828</v>
      </c>
      <c r="G56" s="280"/>
      <c r="H56" s="280"/>
      <c r="I56" s="280"/>
      <c r="J56" s="280"/>
      <c r="K56" s="280"/>
      <c r="L56" s="280"/>
      <c r="M56" s="314"/>
    </row>
    <row r="57" spans="2:13" ht="26.25" customHeight="1" x14ac:dyDescent="0.2">
      <c r="B57" s="1415" t="s">
        <v>829</v>
      </c>
      <c r="C57" s="1415"/>
      <c r="D57" s="1415"/>
      <c r="E57" s="1415"/>
      <c r="F57" s="266" t="s">
        <v>830</v>
      </c>
      <c r="G57" s="280"/>
      <c r="H57" s="280"/>
      <c r="I57" s="280"/>
      <c r="J57" s="280"/>
      <c r="K57" s="280"/>
      <c r="L57" s="280"/>
      <c r="M57" s="314"/>
    </row>
    <row r="58" spans="2:13" ht="26.25" customHeight="1" x14ac:dyDescent="0.2">
      <c r="B58" s="1415" t="s">
        <v>787</v>
      </c>
      <c r="C58" s="1415"/>
      <c r="D58" s="1415"/>
      <c r="E58" s="1415"/>
      <c r="F58" s="266" t="s">
        <v>831</v>
      </c>
      <c r="G58" s="280"/>
      <c r="H58" s="280"/>
      <c r="I58" s="280"/>
      <c r="J58" s="280"/>
      <c r="K58" s="280"/>
      <c r="L58" s="280"/>
      <c r="M58" s="314"/>
    </row>
    <row r="59" spans="2:13" ht="26.25" customHeight="1" x14ac:dyDescent="0.2">
      <c r="B59" s="1415" t="s">
        <v>663</v>
      </c>
      <c r="C59" s="1415"/>
      <c r="D59" s="1415"/>
      <c r="E59" s="1415"/>
      <c r="F59" s="266" t="s">
        <v>832</v>
      </c>
      <c r="G59" s="280"/>
      <c r="H59" s="280"/>
      <c r="I59" s="280"/>
      <c r="J59" s="280"/>
      <c r="K59" s="280"/>
      <c r="L59" s="280"/>
      <c r="M59" s="314"/>
    </row>
    <row r="60" spans="2:13" ht="26.25" customHeight="1" x14ac:dyDescent="0.2">
      <c r="B60" s="1423" t="s">
        <v>664</v>
      </c>
      <c r="C60" s="1423"/>
      <c r="D60" s="1423"/>
      <c r="E60" s="1423"/>
      <c r="F60" s="281" t="s">
        <v>833</v>
      </c>
      <c r="G60" s="282"/>
      <c r="H60" s="282"/>
      <c r="I60" s="282"/>
      <c r="J60" s="282"/>
      <c r="K60" s="282"/>
      <c r="L60" s="282"/>
      <c r="M60" s="316"/>
    </row>
    <row r="61" spans="2:13" ht="26.25" customHeight="1" x14ac:dyDescent="0.2">
      <c r="B61" s="1435" t="s">
        <v>834</v>
      </c>
      <c r="C61" s="1435"/>
      <c r="D61" s="1435"/>
      <c r="E61" s="1435"/>
      <c r="F61" s="285" t="s">
        <v>835</v>
      </c>
      <c r="G61" s="312">
        <f>G63+G68+G69+G70+G71+G72+G73+G74+G75</f>
        <v>0</v>
      </c>
      <c r="H61" s="312">
        <f t="shared" ref="H61:M61" si="8">H63+H68+H69+H70+H71+H72+H73+H74+H75</f>
        <v>0</v>
      </c>
      <c r="I61" s="312">
        <f t="shared" si="8"/>
        <v>0</v>
      </c>
      <c r="J61" s="312">
        <f t="shared" si="8"/>
        <v>0</v>
      </c>
      <c r="K61" s="312">
        <f t="shared" si="8"/>
        <v>0</v>
      </c>
      <c r="L61" s="312">
        <f t="shared" si="8"/>
        <v>0</v>
      </c>
      <c r="M61" s="312">
        <f t="shared" si="8"/>
        <v>0</v>
      </c>
    </row>
    <row r="62" spans="2:13" ht="11.25" customHeight="1" x14ac:dyDescent="0.2">
      <c r="B62" s="1512" t="s">
        <v>331</v>
      </c>
      <c r="C62" s="1512"/>
      <c r="D62" s="1512"/>
      <c r="E62" s="1512"/>
      <c r="F62" s="308"/>
      <c r="G62" s="309"/>
      <c r="H62" s="309"/>
      <c r="I62" s="309"/>
      <c r="J62" s="309"/>
      <c r="K62" s="309"/>
      <c r="L62" s="309"/>
      <c r="M62" s="310"/>
    </row>
    <row r="63" spans="2:13" ht="13.5" customHeight="1" x14ac:dyDescent="0.2">
      <c r="B63" s="1415" t="s">
        <v>836</v>
      </c>
      <c r="C63" s="1415"/>
      <c r="D63" s="1415"/>
      <c r="E63" s="1415"/>
      <c r="F63" s="266" t="s">
        <v>837</v>
      </c>
      <c r="G63" s="280">
        <f t="shared" ref="G63:M63" si="9">G65+G66+G67</f>
        <v>0</v>
      </c>
      <c r="H63" s="280">
        <f t="shared" si="9"/>
        <v>0</v>
      </c>
      <c r="I63" s="280">
        <f t="shared" si="9"/>
        <v>0</v>
      </c>
      <c r="J63" s="280">
        <f t="shared" si="9"/>
        <v>0</v>
      </c>
      <c r="K63" s="280">
        <f t="shared" si="9"/>
        <v>0</v>
      </c>
      <c r="L63" s="280">
        <f t="shared" si="9"/>
        <v>0</v>
      </c>
      <c r="M63" s="280">
        <f t="shared" si="9"/>
        <v>0</v>
      </c>
    </row>
    <row r="64" spans="2:13" ht="14.25" customHeight="1" x14ac:dyDescent="0.2">
      <c r="B64" s="1511" t="s">
        <v>331</v>
      </c>
      <c r="C64" s="1511"/>
      <c r="D64" s="1511"/>
      <c r="E64" s="1511"/>
      <c r="F64" s="266"/>
      <c r="G64" s="280"/>
      <c r="H64" s="280"/>
      <c r="I64" s="280"/>
      <c r="J64" s="280"/>
      <c r="K64" s="280"/>
      <c r="L64" s="280"/>
      <c r="M64" s="314"/>
    </row>
    <row r="65" spans="2:13" ht="15.75" customHeight="1" x14ac:dyDescent="0.2">
      <c r="B65" s="1415" t="s">
        <v>794</v>
      </c>
      <c r="C65" s="1415"/>
      <c r="D65" s="1415"/>
      <c r="E65" s="1415"/>
      <c r="F65" s="266"/>
      <c r="G65" s="280"/>
      <c r="H65" s="280"/>
      <c r="I65" s="280"/>
      <c r="J65" s="280"/>
      <c r="K65" s="280"/>
      <c r="L65" s="280"/>
      <c r="M65" s="314"/>
    </row>
    <row r="66" spans="2:13" ht="24" customHeight="1" x14ac:dyDescent="0.2">
      <c r="B66" s="1415" t="s">
        <v>795</v>
      </c>
      <c r="C66" s="1415"/>
      <c r="D66" s="1415"/>
      <c r="E66" s="1415"/>
      <c r="F66" s="266"/>
      <c r="G66" s="280"/>
      <c r="H66" s="280"/>
      <c r="I66" s="280"/>
      <c r="J66" s="280"/>
      <c r="K66" s="280"/>
      <c r="L66" s="280"/>
      <c r="M66" s="314"/>
    </row>
    <row r="67" spans="2:13" ht="25.5" customHeight="1" x14ac:dyDescent="0.2">
      <c r="B67" s="1415" t="s">
        <v>796</v>
      </c>
      <c r="C67" s="1415"/>
      <c r="D67" s="1415"/>
      <c r="E67" s="1415"/>
      <c r="F67" s="266"/>
      <c r="G67" s="280"/>
      <c r="H67" s="280"/>
      <c r="I67" s="280"/>
      <c r="J67" s="280"/>
      <c r="K67" s="280"/>
      <c r="L67" s="280"/>
      <c r="M67" s="314"/>
    </row>
    <row r="68" spans="2:13" ht="12.75" customHeight="1" x14ac:dyDescent="0.2">
      <c r="B68" s="1415" t="s">
        <v>797</v>
      </c>
      <c r="C68" s="1415"/>
      <c r="D68" s="1415"/>
      <c r="E68" s="1415"/>
      <c r="F68" s="266" t="s">
        <v>838</v>
      </c>
      <c r="G68" s="280"/>
      <c r="H68" s="280"/>
      <c r="I68" s="280"/>
      <c r="J68" s="280"/>
      <c r="K68" s="280"/>
      <c r="L68" s="280"/>
      <c r="M68" s="314"/>
    </row>
    <row r="69" spans="2:13" ht="26.25" customHeight="1" x14ac:dyDescent="0.2">
      <c r="B69" s="1415" t="s">
        <v>799</v>
      </c>
      <c r="C69" s="1415"/>
      <c r="D69" s="1415"/>
      <c r="E69" s="1415"/>
      <c r="F69" s="266" t="s">
        <v>839</v>
      </c>
      <c r="G69" s="280"/>
      <c r="H69" s="280"/>
      <c r="I69" s="280"/>
      <c r="J69" s="280"/>
      <c r="K69" s="280"/>
      <c r="L69" s="280"/>
      <c r="M69" s="314"/>
    </row>
    <row r="70" spans="2:13" ht="26.25" customHeight="1" x14ac:dyDescent="0.2">
      <c r="B70" s="1415" t="s">
        <v>840</v>
      </c>
      <c r="C70" s="1415"/>
      <c r="D70" s="1415"/>
      <c r="E70" s="1415"/>
      <c r="F70" s="266" t="s">
        <v>841</v>
      </c>
      <c r="G70" s="280"/>
      <c r="H70" s="280"/>
      <c r="I70" s="280"/>
      <c r="J70" s="280"/>
      <c r="K70" s="280"/>
      <c r="L70" s="280"/>
      <c r="M70" s="314"/>
    </row>
    <row r="71" spans="2:13" ht="26.25" customHeight="1" x14ac:dyDescent="0.2">
      <c r="B71" s="1415" t="s">
        <v>803</v>
      </c>
      <c r="C71" s="1415"/>
      <c r="D71" s="1415"/>
      <c r="E71" s="1415"/>
      <c r="F71" s="266" t="s">
        <v>842</v>
      </c>
      <c r="G71" s="280"/>
      <c r="H71" s="280"/>
      <c r="I71" s="280"/>
      <c r="J71" s="280"/>
      <c r="K71" s="280"/>
      <c r="L71" s="280"/>
      <c r="M71" s="314"/>
    </row>
    <row r="72" spans="2:13" ht="14.25" customHeight="1" x14ac:dyDescent="0.2">
      <c r="B72" s="1415" t="s">
        <v>805</v>
      </c>
      <c r="C72" s="1415"/>
      <c r="D72" s="1415"/>
      <c r="E72" s="1415"/>
      <c r="F72" s="266" t="s">
        <v>843</v>
      </c>
      <c r="G72" s="280"/>
      <c r="H72" s="280"/>
      <c r="I72" s="280"/>
      <c r="J72" s="280"/>
      <c r="K72" s="280"/>
      <c r="L72" s="280"/>
      <c r="M72" s="314"/>
    </row>
    <row r="73" spans="2:13" ht="14.25" customHeight="1" x14ac:dyDescent="0.2">
      <c r="B73" s="1415" t="s">
        <v>807</v>
      </c>
      <c r="C73" s="1415"/>
      <c r="D73" s="1415"/>
      <c r="E73" s="1415"/>
      <c r="F73" s="266" t="s">
        <v>844</v>
      </c>
      <c r="G73" s="280"/>
      <c r="H73" s="280"/>
      <c r="I73" s="280"/>
      <c r="J73" s="280"/>
      <c r="K73" s="280"/>
      <c r="L73" s="280"/>
      <c r="M73" s="314"/>
    </row>
    <row r="74" spans="2:13" ht="15" customHeight="1" x14ac:dyDescent="0.2">
      <c r="B74" s="1415" t="s">
        <v>809</v>
      </c>
      <c r="C74" s="1415"/>
      <c r="D74" s="1415"/>
      <c r="E74" s="1415"/>
      <c r="F74" s="266" t="s">
        <v>845</v>
      </c>
      <c r="G74" s="280"/>
      <c r="H74" s="280"/>
      <c r="I74" s="280"/>
      <c r="J74" s="280"/>
      <c r="K74" s="280"/>
      <c r="L74" s="280"/>
      <c r="M74" s="314"/>
    </row>
    <row r="75" spans="2:13" ht="39" customHeight="1" x14ac:dyDescent="0.2">
      <c r="B75" s="1510" t="s">
        <v>811</v>
      </c>
      <c r="C75" s="1510"/>
      <c r="D75" s="1510"/>
      <c r="E75" s="1510"/>
      <c r="F75" s="281" t="s">
        <v>846</v>
      </c>
      <c r="G75" s="282"/>
      <c r="H75" s="282"/>
      <c r="I75" s="282"/>
      <c r="J75" s="282"/>
      <c r="K75" s="282"/>
      <c r="L75" s="282"/>
      <c r="M75" s="316"/>
    </row>
    <row r="76" spans="2:13" ht="42.75" customHeight="1" x14ac:dyDescent="0.2">
      <c r="B76" s="1429" t="s">
        <v>847</v>
      </c>
      <c r="C76" s="1429"/>
      <c r="D76" s="1429"/>
      <c r="E76" s="1429"/>
      <c r="F76" s="270">
        <v>800</v>
      </c>
      <c r="G76" s="286">
        <f t="shared" ref="G76:L76" si="10">G47+G48+G61</f>
        <v>0</v>
      </c>
      <c r="H76" s="286">
        <f t="shared" si="10"/>
        <v>0</v>
      </c>
      <c r="I76" s="286">
        <f t="shared" si="10"/>
        <v>0</v>
      </c>
      <c r="J76" s="286">
        <f t="shared" si="10"/>
        <v>0</v>
      </c>
      <c r="K76" s="286">
        <f t="shared" si="10"/>
        <v>0</v>
      </c>
      <c r="L76" s="286">
        <f t="shared" si="10"/>
        <v>0</v>
      </c>
      <c r="M76" s="307"/>
    </row>
    <row r="78" spans="2:13" ht="12.75" customHeight="1" x14ac:dyDescent="0.2">
      <c r="B78" s="1437" t="s">
        <v>644</v>
      </c>
      <c r="C78" s="1437"/>
      <c r="D78" s="317"/>
      <c r="E78" s="1509"/>
      <c r="F78" s="1509"/>
      <c r="G78" s="1509"/>
      <c r="H78" s="1509"/>
      <c r="I78" s="1509"/>
      <c r="J78" s="1509"/>
      <c r="K78" s="318"/>
      <c r="L78" s="131"/>
    </row>
    <row r="79" spans="2:13" ht="10.5" customHeight="1" x14ac:dyDescent="0.2">
      <c r="C79" s="1019" t="s">
        <v>646</v>
      </c>
      <c r="D79" s="1019"/>
      <c r="E79" s="1019"/>
      <c r="F79" s="1019"/>
      <c r="G79" s="1019"/>
      <c r="J79" s="1484"/>
      <c r="K79" s="1484"/>
      <c r="L79" s="319"/>
    </row>
    <row r="80" spans="2:13" ht="12.75" customHeight="1" x14ac:dyDescent="0.2">
      <c r="B80" s="1508" t="s">
        <v>647</v>
      </c>
      <c r="C80" s="1508"/>
      <c r="D80" s="317"/>
      <c r="E80" s="1509"/>
      <c r="F80" s="1509"/>
      <c r="G80" s="1509"/>
      <c r="H80" s="1509"/>
      <c r="I80" s="1509"/>
      <c r="J80" s="1509"/>
      <c r="K80" s="318"/>
      <c r="L80" s="131"/>
    </row>
    <row r="81" spans="2:12" ht="15" customHeight="1" x14ac:dyDescent="0.2">
      <c r="C81" s="1019" t="s">
        <v>646</v>
      </c>
      <c r="D81" s="1019"/>
      <c r="E81" s="1019"/>
      <c r="F81" s="1019"/>
      <c r="G81" s="1019"/>
      <c r="J81" s="1484"/>
      <c r="K81" s="1484"/>
      <c r="L81" s="319"/>
    </row>
    <row r="82" spans="2:12" ht="36" x14ac:dyDescent="0.2">
      <c r="B82" s="202" t="s">
        <v>648</v>
      </c>
    </row>
  </sheetData>
  <sheetProtection selectLockedCells="1" selectUnlockedCells="1"/>
  <mergeCells count="81">
    <mergeCell ref="K8:M8"/>
    <mergeCell ref="B9:D9"/>
    <mergeCell ref="E9:K9"/>
    <mergeCell ref="B10:M10"/>
    <mergeCell ref="B11:M11"/>
    <mergeCell ref="B12:E13"/>
    <mergeCell ref="F12:F13"/>
    <mergeCell ref="G12:K12"/>
    <mergeCell ref="L12:L13"/>
    <mergeCell ref="M12:M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J79:K79"/>
    <mergeCell ref="B68:E68"/>
    <mergeCell ref="B69:E69"/>
    <mergeCell ref="B70:E70"/>
    <mergeCell ref="B71:E71"/>
    <mergeCell ref="B72:E72"/>
    <mergeCell ref="B73:E73"/>
    <mergeCell ref="B80:C80"/>
    <mergeCell ref="E80:J80"/>
    <mergeCell ref="C81:G81"/>
    <mergeCell ref="J81:K81"/>
    <mergeCell ref="B74:E74"/>
    <mergeCell ref="B75:E75"/>
    <mergeCell ref="B76:E76"/>
    <mergeCell ref="B78:C78"/>
    <mergeCell ref="E78:J78"/>
    <mergeCell ref="C79:G79"/>
  </mergeCells>
  <pageMargins left="0.70866141732283472" right="0.70866141732283472" top="0.74803149606299213" bottom="0.74803149606299213" header="0.51181102362204722" footer="0.51181102362204722"/>
  <pageSetup paperSize="9" scale="79" firstPageNumber="0" fitToHeight="3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opLeftCell="D78" zoomScale="80" zoomScaleNormal="80" workbookViewId="0">
      <selection activeCell="M87" sqref="M87"/>
    </sheetView>
  </sheetViews>
  <sheetFormatPr defaultColWidth="8.85546875" defaultRowHeight="12" x14ac:dyDescent="0.2"/>
  <cols>
    <col min="1" max="1" width="54.140625" style="739" customWidth="1"/>
    <col min="2" max="2" width="2.85546875" style="739" customWidth="1"/>
    <col min="3" max="3" width="12.140625" style="739" customWidth="1"/>
    <col min="4" max="4" width="2.85546875" style="738" customWidth="1"/>
    <col min="5" max="5" width="18" style="739" customWidth="1"/>
    <col min="6" max="6" width="2.85546875" style="738" customWidth="1"/>
    <col min="7" max="7" width="12.140625" style="739" customWidth="1"/>
    <col min="8" max="8" width="2.85546875" style="738" customWidth="1"/>
    <col min="9" max="9" width="21.28515625" style="739" customWidth="1"/>
    <col min="10" max="10" width="3.42578125" style="738" customWidth="1"/>
    <col min="11" max="11" width="20" style="739" customWidth="1"/>
    <col min="12" max="12" width="20.140625" style="27" customWidth="1"/>
    <col min="13" max="16384" width="8.85546875" style="27"/>
  </cols>
  <sheetData>
    <row r="1" spans="1:13" x14ac:dyDescent="0.2">
      <c r="A1" s="738"/>
      <c r="B1" s="27"/>
      <c r="C1" s="738"/>
      <c r="D1" s="744"/>
      <c r="E1" s="744"/>
      <c r="F1" s="744"/>
      <c r="G1" s="738"/>
      <c r="H1" s="744"/>
      <c r="I1" s="744"/>
      <c r="J1" s="744"/>
      <c r="K1" s="744"/>
      <c r="L1" s="744"/>
      <c r="M1" s="744"/>
    </row>
    <row r="2" spans="1:13" ht="15" customHeight="1" x14ac:dyDescent="0.2">
      <c r="A2" s="738"/>
      <c r="B2" s="27"/>
      <c r="C2" s="738"/>
      <c r="D2" s="749" t="s">
        <v>2013</v>
      </c>
      <c r="E2" s="749"/>
      <c r="F2" s="749"/>
      <c r="G2" s="738"/>
      <c r="H2" s="749"/>
      <c r="I2" s="749"/>
      <c r="J2" s="749"/>
      <c r="K2" s="749"/>
      <c r="L2" s="744"/>
      <c r="M2" s="744"/>
    </row>
    <row r="3" spans="1:13" ht="19.5" customHeight="1" x14ac:dyDescent="0.2">
      <c r="A3" s="738"/>
      <c r="B3" s="27"/>
      <c r="C3" s="738"/>
      <c r="D3" s="749" t="s">
        <v>2014</v>
      </c>
      <c r="E3" s="749"/>
      <c r="F3" s="749"/>
      <c r="G3" s="738"/>
      <c r="H3" s="749"/>
      <c r="I3" s="749"/>
      <c r="J3" s="749"/>
      <c r="K3" s="749"/>
      <c r="L3" s="744"/>
      <c r="M3" s="744"/>
    </row>
    <row r="4" spans="1:13" ht="9.9499999999999993" customHeight="1" x14ac:dyDescent="0.2">
      <c r="A4" s="750"/>
      <c r="B4" s="751"/>
      <c r="C4" s="750"/>
      <c r="D4" s="755"/>
      <c r="E4" s="751"/>
      <c r="F4" s="755"/>
      <c r="G4" s="750"/>
      <c r="H4" s="755"/>
      <c r="I4" s="751"/>
      <c r="K4" s="750"/>
    </row>
    <row r="5" spans="1:13" s="740" customFormat="1" ht="12.75" customHeight="1" x14ac:dyDescent="0.2">
      <c r="A5" s="1529" t="s">
        <v>2015</v>
      </c>
      <c r="B5" s="1529"/>
      <c r="C5" s="1529"/>
      <c r="D5" s="1529"/>
      <c r="E5" s="1529"/>
      <c r="F5" s="1529"/>
      <c r="G5" s="1529"/>
      <c r="H5" s="1529"/>
      <c r="I5" s="1529"/>
      <c r="J5" s="1529"/>
      <c r="K5" s="1529"/>
    </row>
    <row r="6" spans="1:13" s="740" customFormat="1" x14ac:dyDescent="0.2">
      <c r="A6" s="752"/>
      <c r="B6" s="752"/>
      <c r="C6" s="752"/>
      <c r="D6" s="752"/>
      <c r="E6" s="752"/>
      <c r="F6" s="752"/>
      <c r="G6" s="752"/>
      <c r="H6" s="752"/>
      <c r="I6" s="752"/>
      <c r="J6" s="752"/>
      <c r="K6" s="752"/>
    </row>
    <row r="7" spans="1:13" s="211" customFormat="1" ht="25.5" customHeight="1" x14ac:dyDescent="0.2">
      <c r="A7" s="745"/>
      <c r="B7" s="586"/>
      <c r="C7" s="1530" t="s">
        <v>2340</v>
      </c>
      <c r="D7" s="586"/>
      <c r="E7" s="757" t="s">
        <v>2016</v>
      </c>
      <c r="F7" s="743"/>
      <c r="G7" s="1530" t="s">
        <v>2341</v>
      </c>
      <c r="H7" s="586"/>
      <c r="I7" s="757" t="s">
        <v>2017</v>
      </c>
      <c r="J7" s="586"/>
      <c r="K7" s="757" t="s">
        <v>2018</v>
      </c>
      <c r="L7" s="1530" t="s">
        <v>2365</v>
      </c>
    </row>
    <row r="8" spans="1:13" s="211" customFormat="1" ht="12.75" customHeight="1" x14ac:dyDescent="0.2">
      <c r="A8" s="745"/>
      <c r="B8" s="586"/>
      <c r="C8" s="1530"/>
      <c r="D8" s="586"/>
      <c r="E8" s="757" t="s">
        <v>13</v>
      </c>
      <c r="F8" s="743"/>
      <c r="G8" s="1530"/>
      <c r="H8" s="586"/>
      <c r="I8" s="757" t="s">
        <v>15</v>
      </c>
      <c r="J8" s="586"/>
      <c r="K8" s="757" t="s">
        <v>516</v>
      </c>
      <c r="L8" s="1530"/>
    </row>
    <row r="9" spans="1:13" s="589" customFormat="1" ht="27" customHeight="1" x14ac:dyDescent="0.2">
      <c r="A9" s="760" t="s">
        <v>2021</v>
      </c>
      <c r="B9" s="588"/>
      <c r="C9" s="756" t="s">
        <v>38</v>
      </c>
      <c r="D9" s="771"/>
      <c r="E9" s="772">
        <f>Декларация!Q40</f>
        <v>0</v>
      </c>
      <c r="F9" s="771"/>
      <c r="G9" s="345" t="s">
        <v>2351</v>
      </c>
      <c r="H9" s="771"/>
      <c r="I9" s="772"/>
      <c r="J9" s="771"/>
      <c r="K9" s="772">
        <f>E9-I9</f>
        <v>0</v>
      </c>
      <c r="L9" s="759"/>
    </row>
    <row r="10" spans="1:13" s="589" customFormat="1" ht="27" customHeight="1" x14ac:dyDescent="0.2">
      <c r="A10" s="760" t="s">
        <v>2022</v>
      </c>
      <c r="B10" s="588"/>
      <c r="C10" s="756" t="s">
        <v>40</v>
      </c>
      <c r="D10" s="771"/>
      <c r="E10" s="772">
        <f>Декларация!Q50</f>
        <v>0</v>
      </c>
      <c r="F10" s="771"/>
      <c r="G10" s="345" t="s">
        <v>708</v>
      </c>
      <c r="H10" s="771"/>
      <c r="I10" s="772"/>
      <c r="J10" s="771"/>
      <c r="K10" s="772">
        <f t="shared" ref="K10:K25" si="0">E10-I10</f>
        <v>0</v>
      </c>
      <c r="L10" s="759"/>
    </row>
    <row r="11" spans="1:13" s="589" customFormat="1" ht="27" customHeight="1" x14ac:dyDescent="0.2">
      <c r="A11" s="760" t="s">
        <v>2023</v>
      </c>
      <c r="B11" s="588"/>
      <c r="C11" s="756" t="s">
        <v>42</v>
      </c>
      <c r="D11" s="771"/>
      <c r="E11" s="772">
        <f>Декларация!Q52</f>
        <v>0</v>
      </c>
      <c r="F11" s="771"/>
      <c r="G11" s="345" t="s">
        <v>708</v>
      </c>
      <c r="H11" s="771"/>
      <c r="I11" s="772"/>
      <c r="J11" s="771"/>
      <c r="K11" s="772">
        <f t="shared" si="0"/>
        <v>0</v>
      </c>
      <c r="L11" s="759"/>
    </row>
    <row r="12" spans="1:13" s="589" customFormat="1" ht="27" customHeight="1" x14ac:dyDescent="0.2">
      <c r="A12" s="760" t="s">
        <v>2024</v>
      </c>
      <c r="B12" s="588"/>
      <c r="C12" s="756" t="s">
        <v>45</v>
      </c>
      <c r="D12" s="771"/>
      <c r="E12" s="772">
        <f>Декларация!Q54</f>
        <v>0</v>
      </c>
      <c r="F12" s="771"/>
      <c r="G12" s="345" t="s">
        <v>708</v>
      </c>
      <c r="H12" s="771"/>
      <c r="I12" s="772"/>
      <c r="J12" s="771"/>
      <c r="K12" s="772">
        <f t="shared" si="0"/>
        <v>0</v>
      </c>
      <c r="L12" s="759"/>
    </row>
    <row r="13" spans="1:13" s="589" customFormat="1" ht="27" customHeight="1" x14ac:dyDescent="0.2">
      <c r="A13" s="760" t="s">
        <v>2248</v>
      </c>
      <c r="B13" s="588"/>
      <c r="C13" s="756" t="s">
        <v>47</v>
      </c>
      <c r="D13" s="771"/>
      <c r="E13" s="772">
        <f>Декларация!Q56</f>
        <v>0</v>
      </c>
      <c r="F13" s="771"/>
      <c r="G13" s="345" t="s">
        <v>708</v>
      </c>
      <c r="H13" s="771"/>
      <c r="I13" s="772"/>
      <c r="J13" s="771"/>
      <c r="K13" s="772">
        <f t="shared" si="0"/>
        <v>0</v>
      </c>
      <c r="L13" s="759"/>
    </row>
    <row r="14" spans="1:13" s="589" customFormat="1" ht="27" customHeight="1" x14ac:dyDescent="0.2">
      <c r="A14" s="760" t="s">
        <v>2350</v>
      </c>
      <c r="B14" s="588"/>
      <c r="C14" s="756" t="s">
        <v>48</v>
      </c>
      <c r="D14" s="771"/>
      <c r="E14" s="772">
        <f>Декларация!Q58</f>
        <v>0</v>
      </c>
      <c r="F14" s="771"/>
      <c r="G14" s="345" t="s">
        <v>708</v>
      </c>
      <c r="H14" s="771"/>
      <c r="I14" s="772"/>
      <c r="J14" s="771"/>
      <c r="K14" s="772">
        <f t="shared" si="0"/>
        <v>0</v>
      </c>
      <c r="L14" s="759"/>
    </row>
    <row r="15" spans="1:13" s="589" customFormat="1" ht="27" customHeight="1" x14ac:dyDescent="0.2">
      <c r="A15" s="760" t="s">
        <v>2025</v>
      </c>
      <c r="B15" s="588"/>
      <c r="C15" s="756" t="s">
        <v>49</v>
      </c>
      <c r="D15" s="771"/>
      <c r="E15" s="772">
        <f>Декларация!Q62</f>
        <v>0</v>
      </c>
      <c r="F15" s="771"/>
      <c r="G15" s="345" t="s">
        <v>2342</v>
      </c>
      <c r="H15" s="771"/>
      <c r="I15" s="772"/>
      <c r="J15" s="771"/>
      <c r="K15" s="772">
        <f t="shared" si="0"/>
        <v>0</v>
      </c>
      <c r="L15" s="759"/>
    </row>
    <row r="16" spans="1:13" s="589" customFormat="1" ht="27" customHeight="1" x14ac:dyDescent="0.2">
      <c r="A16" s="760" t="s">
        <v>2251</v>
      </c>
      <c r="B16" s="588"/>
      <c r="C16" s="756" t="s">
        <v>50</v>
      </c>
      <c r="D16" s="771"/>
      <c r="E16" s="772">
        <f>Декларация!Q68</f>
        <v>0</v>
      </c>
      <c r="F16" s="771"/>
      <c r="G16" s="345" t="s">
        <v>2342</v>
      </c>
      <c r="H16" s="771"/>
      <c r="I16" s="772"/>
      <c r="J16" s="771"/>
      <c r="K16" s="772">
        <f t="shared" si="0"/>
        <v>0</v>
      </c>
      <c r="L16" s="759"/>
    </row>
    <row r="17" spans="1:12" s="589" customFormat="1" ht="27" customHeight="1" x14ac:dyDescent="0.2">
      <c r="A17" s="760" t="s">
        <v>2252</v>
      </c>
      <c r="B17" s="588"/>
      <c r="C17" s="756" t="s">
        <v>52</v>
      </c>
      <c r="D17" s="771"/>
      <c r="E17" s="772">
        <f>Декларация!Q70</f>
        <v>0</v>
      </c>
      <c r="F17" s="771"/>
      <c r="G17" s="345" t="s">
        <v>708</v>
      </c>
      <c r="H17" s="771"/>
      <c r="I17" s="772"/>
      <c r="J17" s="771"/>
      <c r="K17" s="772">
        <f t="shared" si="0"/>
        <v>0</v>
      </c>
      <c r="L17" s="759"/>
    </row>
    <row r="18" spans="1:12" s="589" customFormat="1" ht="27" customHeight="1" x14ac:dyDescent="0.2">
      <c r="A18" s="760" t="s">
        <v>2253</v>
      </c>
      <c r="B18" s="588"/>
      <c r="C18" s="756" t="s">
        <v>87</v>
      </c>
      <c r="D18" s="771"/>
      <c r="E18" s="772">
        <f>Декларация!Q72</f>
        <v>0</v>
      </c>
      <c r="F18" s="771"/>
      <c r="G18" s="345" t="s">
        <v>708</v>
      </c>
      <c r="H18" s="771"/>
      <c r="I18" s="772"/>
      <c r="J18" s="771"/>
      <c r="K18" s="772">
        <f t="shared" si="0"/>
        <v>0</v>
      </c>
      <c r="L18" s="759"/>
    </row>
    <row r="19" spans="1:12" s="589" customFormat="1" ht="27" customHeight="1" x14ac:dyDescent="0.2">
      <c r="A19" s="760" t="s">
        <v>2254</v>
      </c>
      <c r="B19" s="588"/>
      <c r="C19" s="756" t="s">
        <v>89</v>
      </c>
      <c r="D19" s="771"/>
      <c r="E19" s="772">
        <f>Декларация!Q74</f>
        <v>0</v>
      </c>
      <c r="F19" s="771"/>
      <c r="G19" s="345" t="s">
        <v>2342</v>
      </c>
      <c r="H19" s="771"/>
      <c r="I19" s="772"/>
      <c r="J19" s="771"/>
      <c r="K19" s="772">
        <f t="shared" si="0"/>
        <v>0</v>
      </c>
      <c r="L19" s="759"/>
    </row>
    <row r="20" spans="1:12" s="589" customFormat="1" ht="27" customHeight="1" x14ac:dyDescent="0.2">
      <c r="A20" s="760" t="s">
        <v>2255</v>
      </c>
      <c r="B20" s="588"/>
      <c r="C20" s="756" t="s">
        <v>90</v>
      </c>
      <c r="D20" s="771"/>
      <c r="E20" s="772">
        <f>Декларация!Q76</f>
        <v>0</v>
      </c>
      <c r="F20" s="771"/>
      <c r="G20" s="345" t="s">
        <v>2363</v>
      </c>
      <c r="H20" s="771"/>
      <c r="I20" s="772"/>
      <c r="J20" s="771"/>
      <c r="K20" s="772">
        <f t="shared" si="0"/>
        <v>0</v>
      </c>
      <c r="L20" s="759"/>
    </row>
    <row r="21" spans="1:12" s="589" customFormat="1" ht="27" customHeight="1" x14ac:dyDescent="0.2">
      <c r="A21" s="760" t="s">
        <v>2256</v>
      </c>
      <c r="B21" s="588"/>
      <c r="C21" s="756" t="s">
        <v>91</v>
      </c>
      <c r="D21" s="771"/>
      <c r="E21" s="772">
        <f>Декларация!Q78</f>
        <v>0</v>
      </c>
      <c r="F21" s="771"/>
      <c r="G21" s="345" t="s">
        <v>708</v>
      </c>
      <c r="H21" s="771"/>
      <c r="I21" s="772"/>
      <c r="J21" s="771"/>
      <c r="K21" s="772">
        <f t="shared" si="0"/>
        <v>0</v>
      </c>
      <c r="L21" s="759"/>
    </row>
    <row r="22" spans="1:12" s="589" customFormat="1" ht="27" customHeight="1" x14ac:dyDescent="0.2">
      <c r="A22" s="760" t="s">
        <v>46</v>
      </c>
      <c r="B22" s="588"/>
      <c r="C22" s="756" t="s">
        <v>93</v>
      </c>
      <c r="D22" s="771"/>
      <c r="E22" s="772">
        <f>Декларация!Q80</f>
        <v>0</v>
      </c>
      <c r="F22" s="771"/>
      <c r="G22" s="345" t="s">
        <v>2352</v>
      </c>
      <c r="H22" s="771"/>
      <c r="I22" s="772"/>
      <c r="J22" s="771"/>
      <c r="K22" s="772">
        <f t="shared" si="0"/>
        <v>0</v>
      </c>
      <c r="L22" s="759"/>
    </row>
    <row r="23" spans="1:12" s="589" customFormat="1" ht="9.9499999999999993" customHeight="1" x14ac:dyDescent="0.2">
      <c r="A23" s="746"/>
      <c r="B23" s="588"/>
      <c r="C23" s="754"/>
      <c r="D23" s="771"/>
      <c r="E23" s="771"/>
      <c r="F23" s="771"/>
      <c r="G23" s="753"/>
      <c r="H23" s="771"/>
      <c r="I23" s="771"/>
      <c r="J23" s="771"/>
      <c r="K23" s="771"/>
    </row>
    <row r="24" spans="1:12" s="589" customFormat="1" ht="39.950000000000003" customHeight="1" x14ac:dyDescent="0.2">
      <c r="A24" s="760" t="s">
        <v>2344</v>
      </c>
      <c r="B24" s="588"/>
      <c r="C24" s="756" t="s">
        <v>97</v>
      </c>
      <c r="D24" s="771"/>
      <c r="E24" s="772">
        <f>Декларация!Q86</f>
        <v>0</v>
      </c>
      <c r="F24" s="771"/>
      <c r="G24" s="762"/>
      <c r="H24" s="771"/>
      <c r="I24" s="771"/>
      <c r="J24" s="771"/>
      <c r="K24" s="772">
        <f t="shared" si="0"/>
        <v>0</v>
      </c>
      <c r="L24" s="759"/>
    </row>
    <row r="25" spans="1:12" s="589" customFormat="1" ht="39.950000000000003" customHeight="1" x14ac:dyDescent="0.2">
      <c r="A25" s="760" t="s">
        <v>1978</v>
      </c>
      <c r="B25" s="588"/>
      <c r="C25" s="756" t="s">
        <v>98</v>
      </c>
      <c r="D25" s="771"/>
      <c r="E25" s="772">
        <f>Декларация!Q138</f>
        <v>0</v>
      </c>
      <c r="F25" s="771"/>
      <c r="G25" s="345" t="s">
        <v>2349</v>
      </c>
      <c r="H25" s="771"/>
      <c r="I25" s="772"/>
      <c r="J25" s="771"/>
      <c r="K25" s="772">
        <f t="shared" si="0"/>
        <v>0</v>
      </c>
      <c r="L25" s="759"/>
    </row>
    <row r="26" spans="1:12" s="589" customFormat="1" ht="9.9499999999999993" customHeight="1" x14ac:dyDescent="0.2">
      <c r="A26" s="746"/>
      <c r="B26" s="588"/>
      <c r="C26" s="754"/>
      <c r="D26" s="771"/>
      <c r="E26" s="771"/>
      <c r="F26" s="771"/>
      <c r="G26" s="753"/>
      <c r="H26" s="771"/>
      <c r="I26" s="771"/>
      <c r="J26" s="771"/>
      <c r="K26" s="771"/>
    </row>
    <row r="27" spans="1:12" s="589" customFormat="1" ht="63.75" customHeight="1" x14ac:dyDescent="0.2">
      <c r="A27" s="760" t="s">
        <v>2348</v>
      </c>
      <c r="B27" s="588"/>
      <c r="C27" s="756" t="s">
        <v>100</v>
      </c>
      <c r="D27" s="746"/>
      <c r="E27" s="773">
        <f>IF((SUM(E9:E22)-E24-E25-Декларация!Q140)=0,Декларация!Q140,"ошибка")</f>
        <v>0</v>
      </c>
      <c r="F27" s="746"/>
    </row>
    <row r="28" spans="1:12" s="589" customFormat="1" ht="9.9499999999999993" customHeight="1" x14ac:dyDescent="0.2">
      <c r="A28" s="746"/>
      <c r="B28" s="588"/>
      <c r="C28" s="754"/>
      <c r="D28" s="771"/>
      <c r="E28" s="771"/>
      <c r="F28" s="771"/>
      <c r="G28" s="753"/>
      <c r="H28" s="771"/>
      <c r="I28" s="771"/>
      <c r="J28" s="771"/>
      <c r="K28" s="771"/>
    </row>
    <row r="29" spans="1:12" s="589" customFormat="1" ht="27" customHeight="1" x14ac:dyDescent="0.2">
      <c r="A29" s="760" t="s">
        <v>2346</v>
      </c>
      <c r="B29" s="588"/>
      <c r="C29" s="756" t="s">
        <v>2345</v>
      </c>
      <c r="D29" s="771"/>
      <c r="E29" s="772">
        <f>Декларация!Q262</f>
        <v>0</v>
      </c>
      <c r="F29" s="771"/>
      <c r="K29" s="772">
        <f t="shared" ref="K29:K68" si="1">E29-I29</f>
        <v>0</v>
      </c>
      <c r="L29" s="759"/>
    </row>
    <row r="30" spans="1:12" s="589" customFormat="1" ht="27" customHeight="1" x14ac:dyDescent="0.2">
      <c r="A30" s="760" t="s">
        <v>2347</v>
      </c>
      <c r="B30" s="588"/>
      <c r="C30" s="756" t="s">
        <v>1868</v>
      </c>
      <c r="D30" s="771"/>
      <c r="E30" s="772">
        <f>Декларация!Q268</f>
        <v>0</v>
      </c>
      <c r="F30" s="771"/>
      <c r="K30" s="772">
        <f t="shared" si="1"/>
        <v>0</v>
      </c>
      <c r="L30" s="759"/>
    </row>
    <row r="31" spans="1:12" s="589" customFormat="1" ht="27" customHeight="1" x14ac:dyDescent="0.2">
      <c r="A31" s="760" t="s">
        <v>2361</v>
      </c>
      <c r="B31" s="588"/>
      <c r="C31" s="775" t="s">
        <v>2288</v>
      </c>
      <c r="D31" s="771"/>
      <c r="E31" s="774">
        <f>Декларация!Q276</f>
        <v>0</v>
      </c>
      <c r="F31" s="771"/>
      <c r="G31" s="345" t="s">
        <v>2342</v>
      </c>
      <c r="H31" s="771"/>
      <c r="I31" s="772"/>
      <c r="J31" s="771"/>
      <c r="K31" s="772">
        <f t="shared" si="1"/>
        <v>0</v>
      </c>
      <c r="L31" s="759"/>
    </row>
    <row r="32" spans="1:12" s="589" customFormat="1" ht="27" customHeight="1" x14ac:dyDescent="0.2">
      <c r="A32" s="760" t="s">
        <v>2370</v>
      </c>
      <c r="B32" s="588"/>
      <c r="C32" s="756" t="s">
        <v>2290</v>
      </c>
      <c r="D32" s="771"/>
      <c r="E32" s="772">
        <f>Декларация!Q278</f>
        <v>0</v>
      </c>
      <c r="F32" s="771"/>
      <c r="K32" s="772">
        <f t="shared" si="1"/>
        <v>0</v>
      </c>
      <c r="L32" s="759"/>
    </row>
    <row r="33" spans="1:12" s="589" customFormat="1" ht="9.9499999999999993" customHeight="1" x14ac:dyDescent="0.2">
      <c r="A33" s="746"/>
      <c r="B33" s="588"/>
      <c r="C33" s="754"/>
      <c r="D33" s="741"/>
      <c r="E33" s="741"/>
      <c r="F33" s="741"/>
      <c r="G33" s="753"/>
      <c r="H33" s="741"/>
      <c r="I33" s="741"/>
      <c r="J33" s="741"/>
      <c r="K33" s="741"/>
    </row>
    <row r="34" spans="1:12" s="769" customFormat="1" ht="63.75" customHeight="1" x14ac:dyDescent="0.25">
      <c r="A34" s="776" t="s">
        <v>2343</v>
      </c>
      <c r="B34" s="777"/>
      <c r="C34" s="778"/>
      <c r="D34" s="779"/>
      <c r="E34" s="776">
        <f>E27+E29+E30+E32</f>
        <v>0</v>
      </c>
      <c r="F34" s="779"/>
      <c r="G34" s="780" t="s">
        <v>2371</v>
      </c>
      <c r="H34" s="779"/>
      <c r="I34" s="776">
        <f>SUM(I9:I31)</f>
        <v>0</v>
      </c>
      <c r="J34" s="781"/>
      <c r="K34" s="782">
        <f t="shared" si="1"/>
        <v>0</v>
      </c>
      <c r="L34" s="783"/>
    </row>
    <row r="35" spans="1:12" s="589" customFormat="1" ht="9.9499999999999993" customHeight="1" x14ac:dyDescent="0.2">
      <c r="A35" s="746"/>
      <c r="B35" s="588"/>
      <c r="C35" s="754"/>
      <c r="D35" s="741"/>
      <c r="E35" s="741"/>
      <c r="F35" s="741"/>
      <c r="G35" s="753"/>
      <c r="H35" s="741"/>
      <c r="I35" s="741"/>
      <c r="J35" s="741"/>
      <c r="K35" s="741"/>
    </row>
    <row r="36" spans="1:12" s="589" customFormat="1" ht="27" customHeight="1" x14ac:dyDescent="0.2">
      <c r="A36" s="760" t="s">
        <v>2026</v>
      </c>
      <c r="B36" s="588"/>
      <c r="C36" s="756" t="s">
        <v>102</v>
      </c>
      <c r="D36" s="771"/>
      <c r="E36" s="772">
        <f>-Декларация!Q159</f>
        <v>0</v>
      </c>
      <c r="F36" s="771"/>
      <c r="G36" s="756" t="s">
        <v>2353</v>
      </c>
      <c r="H36" s="771"/>
      <c r="I36" s="772"/>
      <c r="J36" s="771"/>
      <c r="K36" s="772">
        <f t="shared" si="1"/>
        <v>0</v>
      </c>
      <c r="L36" s="759"/>
    </row>
    <row r="37" spans="1:12" s="589" customFormat="1" ht="27" customHeight="1" x14ac:dyDescent="0.2">
      <c r="A37" s="760" t="s">
        <v>576</v>
      </c>
      <c r="B37" s="588"/>
      <c r="C37" s="756" t="s">
        <v>103</v>
      </c>
      <c r="D37" s="771"/>
      <c r="E37" s="772">
        <f>-Декларация!Q195</f>
        <v>0</v>
      </c>
      <c r="F37" s="771"/>
      <c r="G37" s="756" t="s">
        <v>2353</v>
      </c>
      <c r="H37" s="771"/>
      <c r="I37" s="772"/>
      <c r="J37" s="771"/>
      <c r="K37" s="772">
        <f t="shared" si="1"/>
        <v>0</v>
      </c>
      <c r="L37" s="759"/>
    </row>
    <row r="38" spans="1:12" s="587" customFormat="1" ht="27" customHeight="1" x14ac:dyDescent="0.2">
      <c r="A38" s="763" t="s">
        <v>1861</v>
      </c>
      <c r="B38" s="747"/>
      <c r="C38" s="756" t="s">
        <v>104</v>
      </c>
      <c r="D38" s="747"/>
      <c r="E38" s="772">
        <f>-Декларация!Q197</f>
        <v>0</v>
      </c>
      <c r="F38" s="771"/>
      <c r="G38" s="756" t="s">
        <v>2354</v>
      </c>
      <c r="H38" s="742"/>
      <c r="I38" s="772"/>
      <c r="J38" s="742"/>
      <c r="K38" s="772">
        <f t="shared" si="1"/>
        <v>0</v>
      </c>
      <c r="L38" s="767"/>
    </row>
    <row r="39" spans="1:12" s="589" customFormat="1" ht="27" customHeight="1" x14ac:dyDescent="0.2">
      <c r="A39" s="760" t="s">
        <v>2264</v>
      </c>
      <c r="B39" s="588"/>
      <c r="C39" s="756" t="s">
        <v>106</v>
      </c>
      <c r="D39" s="771"/>
      <c r="E39" s="772">
        <f>-Декларация!Q199</f>
        <v>0</v>
      </c>
      <c r="F39" s="771"/>
      <c r="G39" s="756" t="s">
        <v>2354</v>
      </c>
      <c r="H39" s="771"/>
      <c r="I39" s="772"/>
      <c r="J39" s="771"/>
      <c r="K39" s="772">
        <f t="shared" si="1"/>
        <v>0</v>
      </c>
      <c r="L39" s="759"/>
    </row>
    <row r="40" spans="1:12" s="589" customFormat="1" ht="27" customHeight="1" x14ac:dyDescent="0.2">
      <c r="A40" s="760" t="s">
        <v>92</v>
      </c>
      <c r="B40" s="588"/>
      <c r="C40" s="756" t="s">
        <v>110</v>
      </c>
      <c r="D40" s="771"/>
      <c r="E40" s="772">
        <f>-Декларация!Q201</f>
        <v>0</v>
      </c>
      <c r="F40" s="771"/>
      <c r="G40" s="756" t="s">
        <v>2353</v>
      </c>
      <c r="H40" s="771"/>
      <c r="I40" s="772"/>
      <c r="J40" s="771"/>
      <c r="K40" s="772">
        <f t="shared" si="1"/>
        <v>0</v>
      </c>
      <c r="L40" s="759"/>
    </row>
    <row r="41" spans="1:12" s="589" customFormat="1" ht="27" customHeight="1" x14ac:dyDescent="0.2">
      <c r="A41" s="760" t="s">
        <v>2027</v>
      </c>
      <c r="B41" s="588"/>
      <c r="C41" s="765" t="s">
        <v>112</v>
      </c>
      <c r="D41" s="771"/>
      <c r="E41" s="772">
        <f>-Декларация!Q203</f>
        <v>0</v>
      </c>
      <c r="F41" s="771"/>
      <c r="G41" s="756" t="s">
        <v>730</v>
      </c>
      <c r="H41" s="771"/>
      <c r="I41" s="772"/>
      <c r="J41" s="771"/>
      <c r="K41" s="772">
        <f t="shared" si="1"/>
        <v>0</v>
      </c>
      <c r="L41" s="759"/>
    </row>
    <row r="42" spans="1:12" s="589" customFormat="1" ht="27" customHeight="1" x14ac:dyDescent="0.2">
      <c r="A42" s="760" t="s">
        <v>96</v>
      </c>
      <c r="B42" s="588"/>
      <c r="C42" s="756" t="s">
        <v>114</v>
      </c>
      <c r="D42" s="771"/>
      <c r="E42" s="772">
        <f>-Декларация!Q205</f>
        <v>0</v>
      </c>
      <c r="F42" s="771"/>
      <c r="G42" s="756" t="s">
        <v>730</v>
      </c>
      <c r="H42" s="771"/>
      <c r="I42" s="772"/>
      <c r="J42" s="771"/>
      <c r="K42" s="772">
        <f t="shared" si="1"/>
        <v>0</v>
      </c>
      <c r="L42" s="759"/>
    </row>
    <row r="43" spans="1:12" s="589" customFormat="1" ht="27" customHeight="1" x14ac:dyDescent="0.2">
      <c r="A43" s="760" t="s">
        <v>2028</v>
      </c>
      <c r="B43" s="588"/>
      <c r="C43" s="756" t="s">
        <v>115</v>
      </c>
      <c r="D43" s="771"/>
      <c r="E43" s="772">
        <f>-Декларация!Q207</f>
        <v>0</v>
      </c>
      <c r="F43" s="771"/>
      <c r="G43" s="756" t="s">
        <v>2354</v>
      </c>
      <c r="H43" s="771"/>
      <c r="I43" s="772"/>
      <c r="J43" s="771"/>
      <c r="K43" s="772">
        <f t="shared" si="1"/>
        <v>0</v>
      </c>
      <c r="L43" s="759"/>
    </row>
    <row r="44" spans="1:12" s="589" customFormat="1" ht="27" customHeight="1" x14ac:dyDescent="0.2">
      <c r="A44" s="760" t="s">
        <v>101</v>
      </c>
      <c r="B44" s="588"/>
      <c r="C44" s="756" t="s">
        <v>116</v>
      </c>
      <c r="D44" s="771"/>
      <c r="E44" s="772">
        <f>-Декларация!Q209</f>
        <v>0</v>
      </c>
      <c r="F44" s="771"/>
      <c r="G44" s="762"/>
      <c r="H44" s="771"/>
      <c r="I44" s="771"/>
      <c r="J44" s="771"/>
      <c r="K44" s="772">
        <f t="shared" si="1"/>
        <v>0</v>
      </c>
      <c r="L44" s="759"/>
    </row>
    <row r="45" spans="1:12" s="589" customFormat="1" ht="27" customHeight="1" x14ac:dyDescent="0.2">
      <c r="A45" s="760" t="s">
        <v>1862</v>
      </c>
      <c r="B45" s="588"/>
      <c r="C45" s="756" t="s">
        <v>117</v>
      </c>
      <c r="D45" s="771"/>
      <c r="E45" s="772">
        <f>-Декларация!Q211</f>
        <v>0</v>
      </c>
      <c r="F45" s="771"/>
      <c r="G45" s="756" t="s">
        <v>2354</v>
      </c>
      <c r="H45" s="771"/>
      <c r="I45" s="772"/>
      <c r="J45" s="771"/>
      <c r="K45" s="772">
        <f t="shared" si="1"/>
        <v>0</v>
      </c>
      <c r="L45" s="759"/>
    </row>
    <row r="46" spans="1:12" s="587" customFormat="1" ht="27" customHeight="1" x14ac:dyDescent="0.2">
      <c r="A46" s="760" t="s">
        <v>2269</v>
      </c>
      <c r="B46" s="742"/>
      <c r="C46" s="765" t="s">
        <v>118</v>
      </c>
      <c r="D46" s="742"/>
      <c r="E46" s="765">
        <f>-Декларация!Q221</f>
        <v>0</v>
      </c>
      <c r="F46" s="742"/>
      <c r="G46" s="756" t="s">
        <v>2354</v>
      </c>
      <c r="H46" s="742"/>
      <c r="I46" s="765"/>
      <c r="J46" s="742"/>
      <c r="K46" s="772">
        <f t="shared" si="1"/>
        <v>0</v>
      </c>
      <c r="L46" s="767"/>
    </row>
    <row r="47" spans="1:12" s="587" customFormat="1" ht="27" customHeight="1" x14ac:dyDescent="0.2">
      <c r="A47" s="760" t="s">
        <v>2275</v>
      </c>
      <c r="B47" s="742"/>
      <c r="C47" s="765" t="s">
        <v>119</v>
      </c>
      <c r="D47" s="742"/>
      <c r="E47" s="765">
        <f>-Декларация!Q223</f>
        <v>0</v>
      </c>
      <c r="F47" s="742"/>
      <c r="G47" s="756" t="s">
        <v>2354</v>
      </c>
      <c r="H47" s="742"/>
      <c r="I47" s="765"/>
      <c r="J47" s="742"/>
      <c r="K47" s="772">
        <f t="shared" si="1"/>
        <v>0</v>
      </c>
      <c r="L47" s="767"/>
    </row>
    <row r="48" spans="1:12" s="587" customFormat="1" ht="39.950000000000003" customHeight="1" x14ac:dyDescent="0.2">
      <c r="A48" s="760" t="s">
        <v>2270</v>
      </c>
      <c r="B48" s="742"/>
      <c r="C48" s="765" t="s">
        <v>120</v>
      </c>
      <c r="D48" s="742"/>
      <c r="E48" s="765">
        <f>-Декларация!Q225</f>
        <v>0</v>
      </c>
      <c r="F48" s="742"/>
      <c r="G48" s="756" t="s">
        <v>2353</v>
      </c>
      <c r="H48" s="742"/>
      <c r="I48" s="765"/>
      <c r="J48" s="742"/>
      <c r="K48" s="772">
        <f t="shared" si="1"/>
        <v>0</v>
      </c>
      <c r="L48" s="767"/>
    </row>
    <row r="49" spans="1:12" s="589" customFormat="1" ht="39.950000000000003" customHeight="1" x14ac:dyDescent="0.2">
      <c r="A49" s="760" t="s">
        <v>2273</v>
      </c>
      <c r="B49" s="588"/>
      <c r="C49" s="756" t="s">
        <v>121</v>
      </c>
      <c r="D49" s="771"/>
      <c r="E49" s="772">
        <f>-Декларация!Q227</f>
        <v>0</v>
      </c>
      <c r="F49" s="771"/>
      <c r="G49" s="756" t="s">
        <v>2353</v>
      </c>
      <c r="H49" s="771"/>
      <c r="I49" s="772"/>
      <c r="J49" s="771"/>
      <c r="K49" s="772">
        <f t="shared" si="1"/>
        <v>0</v>
      </c>
      <c r="L49" s="759"/>
    </row>
    <row r="50" spans="1:12" s="587" customFormat="1" ht="27" customHeight="1" x14ac:dyDescent="0.2">
      <c r="A50" s="760" t="s">
        <v>2274</v>
      </c>
      <c r="B50" s="742"/>
      <c r="C50" s="765" t="s">
        <v>123</v>
      </c>
      <c r="D50" s="742"/>
      <c r="E50" s="765">
        <f>-Декларация!Q229</f>
        <v>0</v>
      </c>
      <c r="F50" s="742"/>
      <c r="G50" s="756" t="s">
        <v>2353</v>
      </c>
      <c r="H50" s="742"/>
      <c r="I50" s="765"/>
      <c r="J50" s="742"/>
      <c r="K50" s="772">
        <f t="shared" si="1"/>
        <v>0</v>
      </c>
      <c r="L50" s="767"/>
    </row>
    <row r="51" spans="1:12" ht="39.950000000000003" customHeight="1" x14ac:dyDescent="0.2">
      <c r="A51" s="764" t="s">
        <v>2272</v>
      </c>
      <c r="C51" s="766" t="s">
        <v>125</v>
      </c>
      <c r="E51" s="765">
        <f>-Декларация!Q231</f>
        <v>0</v>
      </c>
      <c r="G51" s="756" t="s">
        <v>2354</v>
      </c>
      <c r="I51" s="766"/>
      <c r="K51" s="772">
        <f t="shared" si="1"/>
        <v>0</v>
      </c>
      <c r="L51" s="768"/>
    </row>
    <row r="52" spans="1:12" s="587" customFormat="1" ht="27" customHeight="1" x14ac:dyDescent="0.2">
      <c r="A52" s="760" t="s">
        <v>2271</v>
      </c>
      <c r="B52" s="742"/>
      <c r="C52" s="765" t="s">
        <v>127</v>
      </c>
      <c r="D52" s="742"/>
      <c r="E52" s="765">
        <f>-Декларация!Q233</f>
        <v>0</v>
      </c>
      <c r="F52" s="742"/>
      <c r="G52" s="756" t="s">
        <v>2366</v>
      </c>
      <c r="H52" s="742"/>
      <c r="I52" s="765"/>
      <c r="J52" s="742"/>
      <c r="K52" s="772">
        <f t="shared" si="1"/>
        <v>0</v>
      </c>
      <c r="L52" s="767"/>
    </row>
    <row r="53" spans="1:12" s="587" customFormat="1" ht="27" customHeight="1" x14ac:dyDescent="0.2">
      <c r="A53" s="760" t="s">
        <v>2276</v>
      </c>
      <c r="B53" s="742"/>
      <c r="C53" s="765" t="s">
        <v>128</v>
      </c>
      <c r="D53" s="742"/>
      <c r="E53" s="765">
        <f>-Декларация!Q235</f>
        <v>0</v>
      </c>
      <c r="F53" s="742"/>
      <c r="G53" s="756" t="s">
        <v>2354</v>
      </c>
      <c r="H53" s="742"/>
      <c r="I53" s="765"/>
      <c r="J53" s="742"/>
      <c r="K53" s="772">
        <f t="shared" si="1"/>
        <v>0</v>
      </c>
      <c r="L53" s="767"/>
    </row>
    <row r="54" spans="1:12" s="587" customFormat="1" ht="39.950000000000003" customHeight="1" x14ac:dyDescent="0.2">
      <c r="A54" s="760" t="s">
        <v>2277</v>
      </c>
      <c r="B54" s="742"/>
      <c r="C54" s="765" t="s">
        <v>132</v>
      </c>
      <c r="D54" s="742"/>
      <c r="E54" s="765">
        <f>-Декларация!Q237</f>
        <v>0</v>
      </c>
      <c r="F54" s="742"/>
      <c r="G54" s="756" t="s">
        <v>2353</v>
      </c>
      <c r="H54" s="742"/>
      <c r="I54" s="765"/>
      <c r="J54" s="742"/>
      <c r="K54" s="772">
        <f t="shared" si="1"/>
        <v>0</v>
      </c>
      <c r="L54" s="767"/>
    </row>
    <row r="55" spans="1:12" s="587" customFormat="1" ht="27" customHeight="1" x14ac:dyDescent="0.2">
      <c r="A55" s="760" t="s">
        <v>2280</v>
      </c>
      <c r="B55" s="742"/>
      <c r="C55" s="765" t="s">
        <v>134</v>
      </c>
      <c r="D55" s="742"/>
      <c r="E55" s="765">
        <f>-Декларация!Q243</f>
        <v>0</v>
      </c>
      <c r="F55" s="742"/>
      <c r="G55" s="756" t="s">
        <v>2353</v>
      </c>
      <c r="H55" s="742"/>
      <c r="I55" s="765"/>
      <c r="J55" s="742"/>
      <c r="K55" s="772">
        <f t="shared" si="1"/>
        <v>0</v>
      </c>
      <c r="L55" s="767"/>
    </row>
    <row r="56" spans="1:12" s="589" customFormat="1" ht="27" customHeight="1" x14ac:dyDescent="0.2">
      <c r="A56" s="760" t="s">
        <v>2029</v>
      </c>
      <c r="B56" s="588"/>
      <c r="C56" s="756" t="s">
        <v>135</v>
      </c>
      <c r="D56" s="771"/>
      <c r="E56" s="772">
        <f>-Декларация!Q245</f>
        <v>0</v>
      </c>
      <c r="F56" s="771"/>
      <c r="G56" s="756" t="s">
        <v>2353</v>
      </c>
      <c r="H56" s="771"/>
      <c r="I56" s="772"/>
      <c r="J56" s="771"/>
      <c r="K56" s="772">
        <f t="shared" si="1"/>
        <v>0</v>
      </c>
      <c r="L56" s="759"/>
    </row>
    <row r="57" spans="1:12" s="589" customFormat="1" ht="27" customHeight="1" x14ac:dyDescent="0.2">
      <c r="A57" s="760" t="s">
        <v>2030</v>
      </c>
      <c r="B57" s="588"/>
      <c r="C57" s="762"/>
      <c r="D57" s="771"/>
      <c r="E57" s="771"/>
      <c r="F57" s="771"/>
      <c r="G57" s="756" t="s">
        <v>2353</v>
      </c>
      <c r="H57" s="771"/>
      <c r="I57" s="772"/>
      <c r="J57" s="771"/>
      <c r="K57" s="772">
        <f t="shared" si="1"/>
        <v>0</v>
      </c>
      <c r="L57" s="759"/>
    </row>
    <row r="58" spans="1:12" s="589" customFormat="1" ht="27" customHeight="1" x14ac:dyDescent="0.2">
      <c r="A58" s="760" t="s">
        <v>2031</v>
      </c>
      <c r="B58" s="588"/>
      <c r="C58" s="762"/>
      <c r="D58" s="771"/>
      <c r="E58" s="771"/>
      <c r="F58" s="771"/>
      <c r="G58" s="756" t="s">
        <v>2353</v>
      </c>
      <c r="H58" s="771"/>
      <c r="I58" s="772"/>
      <c r="J58" s="771"/>
      <c r="K58" s="772">
        <f t="shared" si="1"/>
        <v>0</v>
      </c>
      <c r="L58" s="759"/>
    </row>
    <row r="59" spans="1:12" s="589" customFormat="1" ht="39.950000000000003" customHeight="1" x14ac:dyDescent="0.2">
      <c r="A59" s="760" t="s">
        <v>2032</v>
      </c>
      <c r="B59" s="588"/>
      <c r="C59" s="762"/>
      <c r="D59" s="771"/>
      <c r="E59" s="771"/>
      <c r="F59" s="771"/>
      <c r="G59" s="756" t="s">
        <v>2353</v>
      </c>
      <c r="H59" s="771"/>
      <c r="I59" s="772"/>
      <c r="J59" s="771"/>
      <c r="K59" s="772">
        <f t="shared" si="1"/>
        <v>0</v>
      </c>
      <c r="L59" s="759"/>
    </row>
    <row r="60" spans="1:12" s="589" customFormat="1" ht="27" customHeight="1" x14ac:dyDescent="0.2">
      <c r="A60" s="760" t="s">
        <v>2033</v>
      </c>
      <c r="B60" s="588"/>
      <c r="C60" s="762"/>
      <c r="D60" s="771"/>
      <c r="E60" s="771"/>
      <c r="F60" s="771"/>
      <c r="G60" s="756" t="s">
        <v>2353</v>
      </c>
      <c r="H60" s="771"/>
      <c r="I60" s="772"/>
      <c r="J60" s="771"/>
      <c r="K60" s="772">
        <f t="shared" si="1"/>
        <v>0</v>
      </c>
      <c r="L60" s="759"/>
    </row>
    <row r="61" spans="1:12" s="589" customFormat="1" ht="27" customHeight="1" x14ac:dyDescent="0.2">
      <c r="A61" s="760" t="s">
        <v>2034</v>
      </c>
      <c r="B61" s="588"/>
      <c r="C61" s="762"/>
      <c r="D61" s="771"/>
      <c r="E61" s="771"/>
      <c r="F61" s="771"/>
      <c r="G61" s="756" t="s">
        <v>2353</v>
      </c>
      <c r="H61" s="771"/>
      <c r="I61" s="772"/>
      <c r="J61" s="771"/>
      <c r="K61" s="772">
        <f t="shared" si="1"/>
        <v>0</v>
      </c>
      <c r="L61" s="759"/>
    </row>
    <row r="62" spans="1:12" s="589" customFormat="1" ht="27" customHeight="1" x14ac:dyDescent="0.2">
      <c r="A62" s="760" t="s">
        <v>2355</v>
      </c>
      <c r="B62" s="588"/>
      <c r="C62" s="762"/>
      <c r="D62" s="771"/>
      <c r="E62" s="771"/>
      <c r="F62" s="771"/>
      <c r="G62" s="756" t="s">
        <v>2353</v>
      </c>
      <c r="H62" s="771"/>
      <c r="I62" s="772"/>
      <c r="J62" s="771"/>
      <c r="K62" s="772">
        <f t="shared" si="1"/>
        <v>0</v>
      </c>
      <c r="L62" s="759"/>
    </row>
    <row r="63" spans="1:12" s="589" customFormat="1" ht="27" customHeight="1" x14ac:dyDescent="0.2">
      <c r="A63" s="760" t="s">
        <v>2356</v>
      </c>
      <c r="B63" s="588"/>
      <c r="C63" s="762"/>
      <c r="D63" s="771"/>
      <c r="E63" s="771"/>
      <c r="F63" s="771"/>
      <c r="G63" s="756" t="s">
        <v>2353</v>
      </c>
      <c r="H63" s="771"/>
      <c r="I63" s="772"/>
      <c r="J63" s="771"/>
      <c r="K63" s="772">
        <f t="shared" si="1"/>
        <v>0</v>
      </c>
      <c r="L63" s="759"/>
    </row>
    <row r="64" spans="1:12" s="587" customFormat="1" ht="9.9499999999999993" customHeight="1" x14ac:dyDescent="0.2">
      <c r="A64" s="746"/>
      <c r="B64" s="742"/>
      <c r="C64" s="742"/>
      <c r="D64" s="742"/>
      <c r="E64" s="742"/>
      <c r="F64" s="742"/>
      <c r="G64" s="742"/>
      <c r="H64" s="742"/>
      <c r="I64" s="742"/>
      <c r="J64" s="742"/>
      <c r="K64" s="742"/>
    </row>
    <row r="65" spans="1:12" s="587" customFormat="1" ht="63.75" customHeight="1" x14ac:dyDescent="0.2">
      <c r="A65" s="760" t="s">
        <v>2357</v>
      </c>
      <c r="B65" s="742"/>
      <c r="C65" s="756" t="s">
        <v>141</v>
      </c>
      <c r="D65" s="742"/>
      <c r="E65" s="773">
        <f>IF((SUM(E36:E56)+Декларация!Q248)=0,-Декларация!Q248,"ошибка")</f>
        <v>0</v>
      </c>
      <c r="F65" s="742"/>
    </row>
    <row r="66" spans="1:12" s="587" customFormat="1" ht="9.9499999999999993" customHeight="1" x14ac:dyDescent="0.2">
      <c r="A66" s="746"/>
      <c r="B66" s="742"/>
      <c r="C66" s="742"/>
      <c r="D66" s="742"/>
      <c r="E66" s="742"/>
      <c r="F66" s="742"/>
      <c r="G66" s="742"/>
      <c r="H66" s="742"/>
      <c r="I66" s="742"/>
      <c r="J66" s="742"/>
      <c r="K66" s="742"/>
    </row>
    <row r="67" spans="1:12" s="587" customFormat="1" ht="27" customHeight="1" x14ac:dyDescent="0.2">
      <c r="A67" s="760" t="s">
        <v>2359</v>
      </c>
      <c r="B67" s="588"/>
      <c r="C67" s="756" t="s">
        <v>2358</v>
      </c>
      <c r="D67" s="742"/>
      <c r="E67" s="765">
        <f>-Декларация!Q264</f>
        <v>0</v>
      </c>
      <c r="F67" s="742"/>
      <c r="G67" s="742"/>
      <c r="H67" s="742"/>
      <c r="I67" s="742"/>
      <c r="J67" s="742"/>
      <c r="K67" s="794">
        <f t="shared" si="1"/>
        <v>0</v>
      </c>
      <c r="L67" s="795"/>
    </row>
    <row r="68" spans="1:12" s="587" customFormat="1" ht="27" customHeight="1" x14ac:dyDescent="0.2">
      <c r="A68" s="760" t="s">
        <v>2360</v>
      </c>
      <c r="B68" s="588"/>
      <c r="C68" s="756" t="s">
        <v>1870</v>
      </c>
      <c r="D68" s="742"/>
      <c r="E68" s="765">
        <f>-Декларация!Q270</f>
        <v>0</v>
      </c>
      <c r="F68" s="742"/>
      <c r="G68" s="742"/>
      <c r="H68" s="742"/>
      <c r="I68" s="742"/>
      <c r="J68" s="742"/>
      <c r="K68" s="794">
        <f t="shared" si="1"/>
        <v>0</v>
      </c>
      <c r="L68" s="795"/>
    </row>
    <row r="69" spans="1:12" s="587" customFormat="1" ht="9.9499999999999993" customHeight="1" x14ac:dyDescent="0.2">
      <c r="A69" s="746"/>
      <c r="B69" s="742"/>
      <c r="C69" s="742"/>
      <c r="D69" s="742"/>
      <c r="E69" s="742"/>
      <c r="F69" s="742"/>
      <c r="G69" s="742"/>
      <c r="H69" s="742"/>
      <c r="I69" s="742"/>
      <c r="J69" s="742"/>
      <c r="K69" s="742"/>
    </row>
    <row r="70" spans="1:12" s="589" customFormat="1" ht="63.75" customHeight="1" x14ac:dyDescent="0.25">
      <c r="A70" s="784" t="s">
        <v>2373</v>
      </c>
      <c r="B70" s="785"/>
      <c r="C70" s="786"/>
      <c r="D70" s="787"/>
      <c r="E70" s="784">
        <f>E65+E67+E68</f>
        <v>0</v>
      </c>
      <c r="F70" s="788"/>
      <c r="G70" s="789" t="s">
        <v>2372</v>
      </c>
      <c r="H70" s="788"/>
      <c r="I70" s="790">
        <f>SUM(I36:I63)</f>
        <v>0</v>
      </c>
      <c r="J70" s="788"/>
      <c r="K70" s="792">
        <f>E70-I70</f>
        <v>0</v>
      </c>
      <c r="L70" s="791"/>
    </row>
    <row r="71" spans="1:12" s="587" customFormat="1" ht="9.9499999999999993" customHeight="1" x14ac:dyDescent="0.2">
      <c r="A71" s="746"/>
      <c r="B71" s="742"/>
      <c r="C71" s="742"/>
      <c r="D71" s="742"/>
      <c r="E71" s="742"/>
      <c r="F71" s="742"/>
      <c r="G71" s="742"/>
      <c r="H71" s="742"/>
      <c r="I71" s="742"/>
      <c r="J71" s="742"/>
      <c r="K71" s="742"/>
    </row>
    <row r="72" spans="1:12" s="589" customFormat="1" ht="63.75" customHeight="1" x14ac:dyDescent="0.2">
      <c r="A72" s="760" t="s">
        <v>2020</v>
      </c>
      <c r="B72" s="588"/>
      <c r="C72" s="756" t="s">
        <v>2286</v>
      </c>
      <c r="D72" s="741"/>
      <c r="E72" s="758">
        <f>Декларация!Q274</f>
        <v>0</v>
      </c>
      <c r="F72" s="741"/>
      <c r="G72" s="742"/>
      <c r="H72" s="742"/>
      <c r="I72" s="742"/>
      <c r="J72" s="748"/>
      <c r="K72" s="742"/>
      <c r="L72" s="742"/>
    </row>
    <row r="73" spans="1:12" s="587" customFormat="1" ht="9.9499999999999993" customHeight="1" x14ac:dyDescent="0.2">
      <c r="A73" s="746"/>
      <c r="B73" s="742"/>
      <c r="C73" s="742"/>
      <c r="D73" s="742"/>
      <c r="E73" s="742"/>
      <c r="F73" s="742"/>
      <c r="G73" s="742"/>
      <c r="H73" s="742"/>
      <c r="I73" s="742"/>
      <c r="J73" s="742"/>
      <c r="K73" s="742"/>
    </row>
    <row r="74" spans="1:12" s="589" customFormat="1" ht="63.75" customHeight="1" x14ac:dyDescent="0.2">
      <c r="A74" s="761" t="s">
        <v>2036</v>
      </c>
      <c r="B74" s="588"/>
      <c r="C74" s="756" t="s">
        <v>2302</v>
      </c>
      <c r="D74" s="741"/>
      <c r="E74" s="758">
        <f>-Декларация!Q292</f>
        <v>0</v>
      </c>
      <c r="F74" s="741"/>
      <c r="G74" s="742"/>
      <c r="H74" s="742"/>
      <c r="I74" s="742"/>
      <c r="J74" s="741"/>
      <c r="K74" s="770">
        <f>E74-I74</f>
        <v>0</v>
      </c>
      <c r="L74" s="759"/>
    </row>
    <row r="75" spans="1:12" s="587" customFormat="1" ht="9.9499999999999993" customHeight="1" x14ac:dyDescent="0.2">
      <c r="A75" s="746"/>
      <c r="B75" s="742"/>
      <c r="C75" s="742"/>
      <c r="D75" s="742"/>
      <c r="E75" s="742"/>
      <c r="F75" s="742"/>
      <c r="G75" s="742"/>
      <c r="H75" s="742"/>
      <c r="I75" s="742"/>
      <c r="J75" s="742"/>
      <c r="K75" s="742"/>
    </row>
    <row r="76" spans="1:12" s="589" customFormat="1" ht="63.75" customHeight="1" x14ac:dyDescent="0.2">
      <c r="A76" s="760" t="s">
        <v>2035</v>
      </c>
      <c r="B76" s="588"/>
      <c r="C76" s="756" t="s">
        <v>2303</v>
      </c>
      <c r="D76" s="741"/>
      <c r="E76" s="758">
        <f>-Декларация!Q294</f>
        <v>0</v>
      </c>
      <c r="F76" s="741"/>
      <c r="G76" s="742"/>
      <c r="H76" s="742"/>
      <c r="I76" s="742"/>
      <c r="J76" s="741"/>
      <c r="K76" s="770">
        <f>E76-I76</f>
        <v>0</v>
      </c>
      <c r="L76" s="759"/>
    </row>
    <row r="77" spans="1:12" s="587" customFormat="1" ht="9.9499999999999993" customHeight="1" x14ac:dyDescent="0.2">
      <c r="A77" s="746"/>
      <c r="B77" s="742"/>
      <c r="C77" s="742"/>
      <c r="D77" s="742"/>
      <c r="E77" s="742"/>
      <c r="F77" s="742"/>
      <c r="G77" s="742"/>
      <c r="H77" s="742"/>
      <c r="I77" s="742"/>
      <c r="J77" s="742"/>
      <c r="K77" s="742"/>
    </row>
    <row r="78" spans="1:12" s="589" customFormat="1" ht="63.75" customHeight="1" x14ac:dyDescent="0.2">
      <c r="A78" s="784" t="s">
        <v>2375</v>
      </c>
      <c r="B78" s="748"/>
      <c r="C78" s="754"/>
      <c r="D78" s="741"/>
      <c r="E78" s="784">
        <f>ROUND(E72+E74+E76,0)</f>
        <v>0</v>
      </c>
      <c r="F78" s="741"/>
      <c r="G78" s="789" t="s">
        <v>758</v>
      </c>
      <c r="H78" s="741"/>
      <c r="I78" s="790">
        <f>ROUND(I34+I70,0)</f>
        <v>0</v>
      </c>
      <c r="J78" s="741"/>
      <c r="K78" s="793">
        <f>IF(ROUND((K34+K70+K74+K76),0)-ROUND((E78-I78),0)=0,E78-I78,"ошибка")</f>
        <v>0</v>
      </c>
      <c r="L78" s="797"/>
    </row>
    <row r="79" spans="1:12" s="587" customFormat="1" ht="9.9499999999999993" customHeight="1" x14ac:dyDescent="0.2">
      <c r="A79" s="746"/>
      <c r="B79" s="742"/>
      <c r="C79" s="742"/>
      <c r="D79" s="742"/>
      <c r="E79" s="742"/>
      <c r="F79" s="742"/>
      <c r="G79" s="742"/>
      <c r="H79" s="742"/>
      <c r="I79" s="742"/>
      <c r="J79" s="742"/>
      <c r="K79" s="742"/>
    </row>
    <row r="80" spans="1:12" s="589" customFormat="1" ht="63.75" customHeight="1" x14ac:dyDescent="0.2">
      <c r="A80" s="760" t="s">
        <v>2374</v>
      </c>
      <c r="B80" s="588"/>
      <c r="C80" s="756" t="s">
        <v>2311</v>
      </c>
      <c r="D80" s="748"/>
      <c r="E80" s="758">
        <f>-Декларация!Q306</f>
        <v>0</v>
      </c>
      <c r="F80" s="748"/>
      <c r="G80" s="742"/>
      <c r="H80" s="742"/>
      <c r="I80" s="742"/>
      <c r="J80" s="741"/>
      <c r="K80" s="772">
        <f t="shared" ref="K80" si="2">E80-I80</f>
        <v>0</v>
      </c>
      <c r="L80" s="759"/>
    </row>
    <row r="81" spans="1:12" s="587" customFormat="1" ht="9.9499999999999993" customHeight="1" x14ac:dyDescent="0.2">
      <c r="A81" s="746"/>
      <c r="B81" s="742"/>
      <c r="C81" s="742"/>
      <c r="D81" s="742"/>
      <c r="E81" s="742"/>
      <c r="F81" s="742"/>
      <c r="G81" s="742"/>
      <c r="H81" s="742"/>
      <c r="I81" s="742"/>
      <c r="J81" s="742"/>
      <c r="K81" s="742"/>
    </row>
    <row r="82" spans="1:12" s="589" customFormat="1" ht="63.75" customHeight="1" x14ac:dyDescent="0.2">
      <c r="A82" s="760" t="s">
        <v>2364</v>
      </c>
      <c r="B82" s="588"/>
      <c r="C82" s="756" t="s">
        <v>2313</v>
      </c>
      <c r="D82" s="748"/>
      <c r="E82" s="758">
        <f>Декларация!Q308</f>
        <v>0</v>
      </c>
      <c r="F82" s="748"/>
      <c r="G82" s="742"/>
      <c r="H82" s="742"/>
      <c r="I82" s="742"/>
      <c r="J82" s="741"/>
      <c r="K82" s="742"/>
      <c r="L82" s="798"/>
    </row>
    <row r="83" spans="1:12" s="587" customFormat="1" ht="9.9499999999999993" customHeight="1" x14ac:dyDescent="0.2">
      <c r="A83" s="746"/>
      <c r="B83" s="742"/>
      <c r="C83" s="742"/>
      <c r="D83" s="742"/>
      <c r="E83" s="742"/>
      <c r="F83" s="742"/>
      <c r="G83" s="742"/>
      <c r="H83" s="742"/>
      <c r="I83" s="742"/>
      <c r="J83" s="742"/>
      <c r="K83" s="742"/>
    </row>
    <row r="84" spans="1:12" s="589" customFormat="1" ht="63.75" customHeight="1" x14ac:dyDescent="0.2">
      <c r="A84" s="799" t="s">
        <v>2019</v>
      </c>
      <c r="B84" s="800"/>
      <c r="C84" s="801" t="s">
        <v>2315</v>
      </c>
      <c r="D84" s="802"/>
      <c r="E84" s="794">
        <f>Декларация!Q314</f>
        <v>0</v>
      </c>
      <c r="F84" s="741"/>
      <c r="G84" s="742"/>
      <c r="H84" s="748"/>
      <c r="I84" s="748"/>
      <c r="J84" s="748"/>
      <c r="K84" s="741"/>
    </row>
    <row r="85" spans="1:12" s="587" customFormat="1" ht="63.75" customHeight="1" x14ac:dyDescent="0.2">
      <c r="A85" s="742"/>
      <c r="B85" s="742"/>
      <c r="C85" s="742"/>
      <c r="D85" s="742"/>
      <c r="E85" s="742"/>
      <c r="F85" s="742"/>
      <c r="G85" s="1531" t="s">
        <v>2369</v>
      </c>
      <c r="H85" s="1531"/>
      <c r="I85" s="1531"/>
      <c r="J85" s="742"/>
      <c r="K85" s="796">
        <f>K78+K80</f>
        <v>0</v>
      </c>
    </row>
    <row r="86" spans="1:12" s="587" customFormat="1" ht="63.75" customHeight="1" x14ac:dyDescent="0.2">
      <c r="A86" s="742"/>
      <c r="B86" s="742"/>
      <c r="C86" s="742"/>
      <c r="D86" s="742"/>
      <c r="E86" s="742"/>
      <c r="F86" s="742"/>
      <c r="G86" s="1532" t="s">
        <v>2376</v>
      </c>
      <c r="H86" s="1532"/>
      <c r="I86" s="1532"/>
      <c r="J86" s="742"/>
      <c r="K86" s="765"/>
    </row>
    <row r="87" spans="1:12" ht="63.75" customHeight="1" x14ac:dyDescent="0.2">
      <c r="G87" s="1532" t="s">
        <v>2377</v>
      </c>
      <c r="H87" s="1532"/>
      <c r="I87" s="1532"/>
      <c r="K87" s="766"/>
    </row>
  </sheetData>
  <mergeCells count="7">
    <mergeCell ref="A5:K5"/>
    <mergeCell ref="L7:L8"/>
    <mergeCell ref="G85:I85"/>
    <mergeCell ref="G86:I86"/>
    <mergeCell ref="G87:I87"/>
    <mergeCell ref="C7:C8"/>
    <mergeCell ref="G7:G8"/>
  </mergeCells>
  <pageMargins left="0.23622047244094491" right="0.19685039370078741" top="0.74803149606299213" bottom="0.35433070866141736" header="0.31496062992125984" footer="0.31496062992125984"/>
  <pageSetup paperSize="9" scale="58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73"/>
  <sheetViews>
    <sheetView zoomScale="88" zoomScaleNormal="88" workbookViewId="0">
      <selection activeCell="B12" sqref="B12"/>
    </sheetView>
  </sheetViews>
  <sheetFormatPr defaultColWidth="8.85546875" defaultRowHeight="12" x14ac:dyDescent="0.2"/>
  <cols>
    <col min="1" max="1" width="78.5703125" style="5" customWidth="1"/>
    <col min="2" max="16384" width="8.85546875" style="5"/>
  </cols>
  <sheetData>
    <row r="7" spans="1:1" x14ac:dyDescent="0.2">
      <c r="A7" s="150" t="s">
        <v>848</v>
      </c>
    </row>
    <row r="8" spans="1:1" ht="27" customHeight="1" x14ac:dyDescent="0.2">
      <c r="A8" s="320" t="s">
        <v>849</v>
      </c>
    </row>
    <row r="9" spans="1:1" x14ac:dyDescent="0.2">
      <c r="A9" s="321" t="s">
        <v>850</v>
      </c>
    </row>
    <row r="10" spans="1:1" ht="24" x14ac:dyDescent="0.2">
      <c r="A10" s="321" t="s">
        <v>851</v>
      </c>
    </row>
    <row r="11" spans="1:1" x14ac:dyDescent="0.2">
      <c r="A11" s="321" t="s">
        <v>852</v>
      </c>
    </row>
    <row r="12" spans="1:1" ht="48" x14ac:dyDescent="0.2">
      <c r="A12" s="321" t="s">
        <v>853</v>
      </c>
    </row>
    <row r="13" spans="1:1" ht="48" x14ac:dyDescent="0.2">
      <c r="A13" s="321" t="s">
        <v>854</v>
      </c>
    </row>
    <row r="14" spans="1:1" ht="36" x14ac:dyDescent="0.2">
      <c r="A14" s="321" t="s">
        <v>855</v>
      </c>
    </row>
    <row r="15" spans="1:1" ht="36" x14ac:dyDescent="0.2">
      <c r="A15" s="321" t="s">
        <v>856</v>
      </c>
    </row>
    <row r="16" spans="1:1" ht="36" x14ac:dyDescent="0.2">
      <c r="A16" s="321" t="s">
        <v>857</v>
      </c>
    </row>
    <row r="17" spans="1:1" ht="48" x14ac:dyDescent="0.2">
      <c r="A17" s="321" t="s">
        <v>858</v>
      </c>
    </row>
    <row r="18" spans="1:1" ht="24" x14ac:dyDescent="0.2">
      <c r="A18" s="321" t="s">
        <v>859</v>
      </c>
    </row>
    <row r="19" spans="1:1" ht="36" x14ac:dyDescent="0.2">
      <c r="A19" s="321" t="s">
        <v>860</v>
      </c>
    </row>
    <row r="20" spans="1:1" ht="24" x14ac:dyDescent="0.2">
      <c r="A20" s="321" t="s">
        <v>861</v>
      </c>
    </row>
    <row r="21" spans="1:1" ht="36" x14ac:dyDescent="0.2">
      <c r="A21" s="321" t="s">
        <v>862</v>
      </c>
    </row>
    <row r="22" spans="1:1" ht="24" x14ac:dyDescent="0.2">
      <c r="A22" s="321" t="s">
        <v>863</v>
      </c>
    </row>
    <row r="23" spans="1:1" x14ac:dyDescent="0.2">
      <c r="A23" s="321" t="s">
        <v>864</v>
      </c>
    </row>
    <row r="24" spans="1:1" ht="24" x14ac:dyDescent="0.2">
      <c r="A24" s="321" t="s">
        <v>865</v>
      </c>
    </row>
    <row r="25" spans="1:1" ht="60" x14ac:dyDescent="0.2">
      <c r="A25" s="321" t="s">
        <v>866</v>
      </c>
    </row>
    <row r="26" spans="1:1" ht="24" x14ac:dyDescent="0.2">
      <c r="A26" s="321" t="s">
        <v>867</v>
      </c>
    </row>
    <row r="27" spans="1:1" x14ac:dyDescent="0.2">
      <c r="A27" s="321" t="s">
        <v>868</v>
      </c>
    </row>
    <row r="28" spans="1:1" x14ac:dyDescent="0.2">
      <c r="A28" s="321" t="s">
        <v>869</v>
      </c>
    </row>
    <row r="29" spans="1:1" x14ac:dyDescent="0.2">
      <c r="A29" s="321" t="s">
        <v>870</v>
      </c>
    </row>
    <row r="30" spans="1:1" x14ac:dyDescent="0.2">
      <c r="A30" s="321" t="s">
        <v>871</v>
      </c>
    </row>
    <row r="31" spans="1:1" ht="24" x14ac:dyDescent="0.2">
      <c r="A31" s="321" t="s">
        <v>872</v>
      </c>
    </row>
    <row r="32" spans="1:1" ht="24" x14ac:dyDescent="0.2">
      <c r="A32" s="321" t="s">
        <v>873</v>
      </c>
    </row>
    <row r="33" spans="1:1" x14ac:dyDescent="0.2">
      <c r="A33" s="321" t="s">
        <v>874</v>
      </c>
    </row>
    <row r="34" spans="1:1" x14ac:dyDescent="0.2">
      <c r="A34" s="321" t="s">
        <v>875</v>
      </c>
    </row>
    <row r="35" spans="1:1" ht="24" x14ac:dyDescent="0.2">
      <c r="A35" s="321" t="s">
        <v>876</v>
      </c>
    </row>
    <row r="36" spans="1:1" ht="24" x14ac:dyDescent="0.2">
      <c r="A36" s="321" t="s">
        <v>877</v>
      </c>
    </row>
    <row r="37" spans="1:1" ht="24" x14ac:dyDescent="0.2">
      <c r="A37" s="321" t="s">
        <v>878</v>
      </c>
    </row>
    <row r="38" spans="1:1" ht="24" x14ac:dyDescent="0.2">
      <c r="A38" s="321" t="s">
        <v>879</v>
      </c>
    </row>
    <row r="39" spans="1:1" ht="48" x14ac:dyDescent="0.2">
      <c r="A39" s="321" t="s">
        <v>880</v>
      </c>
    </row>
    <row r="40" spans="1:1" ht="24" x14ac:dyDescent="0.2">
      <c r="A40" s="321" t="s">
        <v>881</v>
      </c>
    </row>
    <row r="41" spans="1:1" ht="24" x14ac:dyDescent="0.2">
      <c r="A41" s="321" t="s">
        <v>882</v>
      </c>
    </row>
    <row r="42" spans="1:1" ht="24" x14ac:dyDescent="0.2">
      <c r="A42" s="321" t="s">
        <v>883</v>
      </c>
    </row>
    <row r="43" spans="1:1" ht="24" x14ac:dyDescent="0.2">
      <c r="A43" s="321" t="s">
        <v>884</v>
      </c>
    </row>
    <row r="44" spans="1:1" ht="24" x14ac:dyDescent="0.2">
      <c r="A44" s="321" t="s">
        <v>885</v>
      </c>
    </row>
    <row r="45" spans="1:1" ht="36" x14ac:dyDescent="0.2">
      <c r="A45" s="321" t="s">
        <v>886</v>
      </c>
    </row>
    <row r="46" spans="1:1" x14ac:dyDescent="0.2">
      <c r="A46" s="321" t="s">
        <v>887</v>
      </c>
    </row>
    <row r="47" spans="1:1" ht="24" x14ac:dyDescent="0.2">
      <c r="A47" s="321" t="s">
        <v>888</v>
      </c>
    </row>
    <row r="48" spans="1:1" ht="24" x14ac:dyDescent="0.2">
      <c r="A48" s="321" t="s">
        <v>889</v>
      </c>
    </row>
    <row r="49" spans="1:1" ht="36" x14ac:dyDescent="0.2">
      <c r="A49" s="321" t="s">
        <v>890</v>
      </c>
    </row>
    <row r="50" spans="1:1" x14ac:dyDescent="0.2">
      <c r="A50" s="321" t="s">
        <v>891</v>
      </c>
    </row>
    <row r="51" spans="1:1" x14ac:dyDescent="0.2">
      <c r="A51" s="321" t="s">
        <v>892</v>
      </c>
    </row>
    <row r="52" spans="1:1" x14ac:dyDescent="0.2">
      <c r="A52" s="321" t="s">
        <v>893</v>
      </c>
    </row>
    <row r="53" spans="1:1" ht="24" x14ac:dyDescent="0.2">
      <c r="A53" s="321" t="s">
        <v>894</v>
      </c>
    </row>
    <row r="54" spans="1:1" ht="24" x14ac:dyDescent="0.2">
      <c r="A54" s="321" t="s">
        <v>895</v>
      </c>
    </row>
    <row r="55" spans="1:1" x14ac:dyDescent="0.2">
      <c r="A55" s="321" t="s">
        <v>896</v>
      </c>
    </row>
    <row r="56" spans="1:1" ht="24" x14ac:dyDescent="0.2">
      <c r="A56" s="321" t="s">
        <v>897</v>
      </c>
    </row>
    <row r="57" spans="1:1" x14ac:dyDescent="0.2">
      <c r="A57" s="321" t="s">
        <v>898</v>
      </c>
    </row>
    <row r="58" spans="1:1" ht="24" x14ac:dyDescent="0.2">
      <c r="A58" s="321" t="s">
        <v>899</v>
      </c>
    </row>
    <row r="59" spans="1:1" ht="36" x14ac:dyDescent="0.2">
      <c r="A59" s="321" t="s">
        <v>900</v>
      </c>
    </row>
    <row r="60" spans="1:1" x14ac:dyDescent="0.2">
      <c r="A60" s="321" t="s">
        <v>901</v>
      </c>
    </row>
    <row r="61" spans="1:1" ht="36" x14ac:dyDescent="0.2">
      <c r="A61" s="321" t="s">
        <v>902</v>
      </c>
    </row>
    <row r="62" spans="1:1" x14ac:dyDescent="0.2">
      <c r="A62" s="321" t="s">
        <v>903</v>
      </c>
    </row>
    <row r="63" spans="1:1" x14ac:dyDescent="0.2">
      <c r="A63" s="321" t="s">
        <v>904</v>
      </c>
    </row>
    <row r="64" spans="1:1" x14ac:dyDescent="0.2">
      <c r="A64" s="321" t="s">
        <v>905</v>
      </c>
    </row>
    <row r="65" spans="1:1" ht="24" x14ac:dyDescent="0.2">
      <c r="A65" s="321" t="s">
        <v>906</v>
      </c>
    </row>
    <row r="66" spans="1:1" ht="48" x14ac:dyDescent="0.2">
      <c r="A66" s="321" t="s">
        <v>907</v>
      </c>
    </row>
    <row r="67" spans="1:1" x14ac:dyDescent="0.2">
      <c r="A67" s="321" t="s">
        <v>908</v>
      </c>
    </row>
    <row r="68" spans="1:1" x14ac:dyDescent="0.2">
      <c r="A68" s="321" t="s">
        <v>909</v>
      </c>
    </row>
    <row r="69" spans="1:1" x14ac:dyDescent="0.2">
      <c r="A69" s="321" t="s">
        <v>910</v>
      </c>
    </row>
    <row r="70" spans="1:1" ht="36" x14ac:dyDescent="0.2">
      <c r="A70" s="321" t="s">
        <v>911</v>
      </c>
    </row>
    <row r="71" spans="1:1" x14ac:dyDescent="0.2">
      <c r="A71" s="321" t="s">
        <v>912</v>
      </c>
    </row>
    <row r="72" spans="1:1" x14ac:dyDescent="0.2">
      <c r="A72" s="321" t="s">
        <v>913</v>
      </c>
    </row>
    <row r="73" spans="1:1" x14ac:dyDescent="0.2">
      <c r="A73" s="322" t="s">
        <v>914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88" zoomScaleNormal="88" workbookViewId="0">
      <selection activeCell="A10" sqref="A10"/>
    </sheetView>
  </sheetViews>
  <sheetFormatPr defaultColWidth="8.85546875" defaultRowHeight="12" x14ac:dyDescent="0.2"/>
  <cols>
    <col min="1" max="1" width="72.28515625" style="5" customWidth="1"/>
    <col min="2" max="16384" width="8.85546875" style="5"/>
  </cols>
  <sheetData>
    <row r="1" spans="1:1" ht="41.45" customHeight="1" x14ac:dyDescent="0.2">
      <c r="A1" s="165" t="s">
        <v>915</v>
      </c>
    </row>
    <row r="2" spans="1:1" ht="24" x14ac:dyDescent="0.2">
      <c r="A2" s="321" t="s">
        <v>916</v>
      </c>
    </row>
    <row r="3" spans="1:1" x14ac:dyDescent="0.2">
      <c r="A3" s="321" t="s">
        <v>917</v>
      </c>
    </row>
    <row r="4" spans="1:1" ht="24" x14ac:dyDescent="0.2">
      <c r="A4" s="321" t="s">
        <v>918</v>
      </c>
    </row>
    <row r="5" spans="1:1" x14ac:dyDescent="0.2">
      <c r="A5" s="321" t="s">
        <v>919</v>
      </c>
    </row>
    <row r="6" spans="1:1" ht="24" x14ac:dyDescent="0.2">
      <c r="A6" s="321" t="s">
        <v>920</v>
      </c>
    </row>
    <row r="7" spans="1:1" x14ac:dyDescent="0.2">
      <c r="A7" s="321" t="s">
        <v>921</v>
      </c>
    </row>
    <row r="8" spans="1:1" x14ac:dyDescent="0.2">
      <c r="A8" s="321" t="s">
        <v>922</v>
      </c>
    </row>
    <row r="9" spans="1:1" ht="36" x14ac:dyDescent="0.2">
      <c r="A9" s="321" t="s">
        <v>923</v>
      </c>
    </row>
    <row r="10" spans="1:1" x14ac:dyDescent="0.2">
      <c r="A10" s="321" t="s">
        <v>924</v>
      </c>
    </row>
    <row r="11" spans="1:1" x14ac:dyDescent="0.2">
      <c r="A11" s="321" t="s">
        <v>925</v>
      </c>
    </row>
    <row r="12" spans="1:1" x14ac:dyDescent="0.2">
      <c r="A12" s="321" t="s">
        <v>926</v>
      </c>
    </row>
    <row r="13" spans="1:1" x14ac:dyDescent="0.2">
      <c r="A13" s="321" t="s">
        <v>927</v>
      </c>
    </row>
    <row r="14" spans="1:1" x14ac:dyDescent="0.2">
      <c r="A14" s="321" t="s">
        <v>928</v>
      </c>
    </row>
    <row r="15" spans="1:1" x14ac:dyDescent="0.2">
      <c r="A15" s="321" t="s">
        <v>929</v>
      </c>
    </row>
    <row r="16" spans="1:1" x14ac:dyDescent="0.2">
      <c r="A16" s="321" t="s">
        <v>930</v>
      </c>
    </row>
    <row r="17" spans="1:1" x14ac:dyDescent="0.2">
      <c r="A17" s="321" t="s">
        <v>931</v>
      </c>
    </row>
    <row r="18" spans="1:1" x14ac:dyDescent="0.2">
      <c r="A18" s="321" t="s">
        <v>932</v>
      </c>
    </row>
    <row r="19" spans="1:1" x14ac:dyDescent="0.2">
      <c r="A19" s="321" t="s">
        <v>933</v>
      </c>
    </row>
    <row r="20" spans="1:1" ht="24" x14ac:dyDescent="0.2">
      <c r="A20" s="321" t="s">
        <v>934</v>
      </c>
    </row>
    <row r="21" spans="1:1" ht="36" x14ac:dyDescent="0.2">
      <c r="A21" s="321" t="s">
        <v>935</v>
      </c>
    </row>
    <row r="22" spans="1:1" x14ac:dyDescent="0.2">
      <c r="A22" s="321" t="s">
        <v>936</v>
      </c>
    </row>
    <row r="23" spans="1:1" x14ac:dyDescent="0.2">
      <c r="A23" s="321" t="s">
        <v>937</v>
      </c>
    </row>
    <row r="24" spans="1:1" x14ac:dyDescent="0.2">
      <c r="A24" s="323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zoomScale="88" zoomScaleNormal="88" workbookViewId="0">
      <selection activeCell="B16" sqref="B16"/>
    </sheetView>
  </sheetViews>
  <sheetFormatPr defaultColWidth="8.85546875" defaultRowHeight="12" x14ac:dyDescent="0.2"/>
  <cols>
    <col min="1" max="1" width="8.28515625" style="5" customWidth="1"/>
    <col min="2" max="2" width="83.7109375" style="5" customWidth="1"/>
    <col min="3" max="16384" width="8.85546875" style="5"/>
  </cols>
  <sheetData>
    <row r="1" spans="1:2" ht="35.450000000000003" customHeight="1" x14ac:dyDescent="0.2">
      <c r="A1" s="994" t="s">
        <v>938</v>
      </c>
      <c r="B1" s="994"/>
    </row>
    <row r="2" spans="1:2" ht="60" customHeight="1" x14ac:dyDescent="0.2">
      <c r="A2" s="1533" t="s">
        <v>939</v>
      </c>
      <c r="B2" s="1533"/>
    </row>
    <row r="3" spans="1:2" ht="24" x14ac:dyDescent="0.2">
      <c r="A3" s="324" t="s">
        <v>940</v>
      </c>
      <c r="B3" s="324" t="s">
        <v>941</v>
      </c>
    </row>
    <row r="4" spans="1:2" x14ac:dyDescent="0.2">
      <c r="A4" s="325" t="s">
        <v>942</v>
      </c>
      <c r="B4" s="326" t="s">
        <v>943</v>
      </c>
    </row>
    <row r="5" spans="1:2" x14ac:dyDescent="0.2">
      <c r="A5" s="325" t="s">
        <v>944</v>
      </c>
      <c r="B5" s="326" t="s">
        <v>945</v>
      </c>
    </row>
    <row r="6" spans="1:2" x14ac:dyDescent="0.2">
      <c r="A6" s="325" t="s">
        <v>946</v>
      </c>
      <c r="B6" s="326" t="s">
        <v>947</v>
      </c>
    </row>
    <row r="7" spans="1:2" x14ac:dyDescent="0.2">
      <c r="A7" s="325" t="s">
        <v>948</v>
      </c>
      <c r="B7" s="326" t="s">
        <v>949</v>
      </c>
    </row>
    <row r="8" spans="1:2" x14ac:dyDescent="0.2">
      <c r="A8" s="325" t="s">
        <v>950</v>
      </c>
      <c r="B8" s="326" t="s">
        <v>951</v>
      </c>
    </row>
    <row r="9" spans="1:2" x14ac:dyDescent="0.2">
      <c r="A9" s="325" t="s">
        <v>952</v>
      </c>
      <c r="B9" s="326" t="s">
        <v>953</v>
      </c>
    </row>
    <row r="10" spans="1:2" x14ac:dyDescent="0.2">
      <c r="A10" s="325" t="s">
        <v>954</v>
      </c>
      <c r="B10" s="326" t="s">
        <v>955</v>
      </c>
    </row>
    <row r="11" spans="1:2" x14ac:dyDescent="0.2">
      <c r="A11" s="325" t="s">
        <v>956</v>
      </c>
      <c r="B11" s="326" t="s">
        <v>957</v>
      </c>
    </row>
    <row r="12" spans="1:2" x14ac:dyDescent="0.2">
      <c r="A12" s="325" t="s">
        <v>958</v>
      </c>
      <c r="B12" s="326" t="s">
        <v>959</v>
      </c>
    </row>
    <row r="13" spans="1:2" x14ac:dyDescent="0.2">
      <c r="A13" s="325" t="s">
        <v>960</v>
      </c>
      <c r="B13" s="326" t="s">
        <v>961</v>
      </c>
    </row>
    <row r="14" spans="1:2" x14ac:dyDescent="0.2">
      <c r="A14" s="325" t="s">
        <v>962</v>
      </c>
      <c r="B14" s="326" t="s">
        <v>963</v>
      </c>
    </row>
    <row r="15" spans="1:2" x14ac:dyDescent="0.2">
      <c r="A15" s="325" t="s">
        <v>964</v>
      </c>
      <c r="B15" s="326" t="s">
        <v>965</v>
      </c>
    </row>
    <row r="16" spans="1:2" x14ac:dyDescent="0.2">
      <c r="A16" s="325" t="s">
        <v>966</v>
      </c>
      <c r="B16" s="326" t="s">
        <v>967</v>
      </c>
    </row>
    <row r="17" spans="1:2" x14ac:dyDescent="0.2">
      <c r="A17" s="325" t="s">
        <v>968</v>
      </c>
      <c r="B17" s="326" t="s">
        <v>969</v>
      </c>
    </row>
    <row r="18" spans="1:2" x14ac:dyDescent="0.2">
      <c r="A18" s="325" t="s">
        <v>970</v>
      </c>
      <c r="B18" s="326" t="s">
        <v>971</v>
      </c>
    </row>
    <row r="19" spans="1:2" x14ac:dyDescent="0.2">
      <c r="A19" s="325" t="s">
        <v>972</v>
      </c>
      <c r="B19" s="326" t="s">
        <v>973</v>
      </c>
    </row>
    <row r="20" spans="1:2" x14ac:dyDescent="0.2">
      <c r="A20" s="325" t="s">
        <v>974</v>
      </c>
      <c r="B20" s="326" t="s">
        <v>975</v>
      </c>
    </row>
    <row r="21" spans="1:2" x14ac:dyDescent="0.2">
      <c r="A21" s="325" t="s">
        <v>976</v>
      </c>
      <c r="B21" s="326" t="s">
        <v>977</v>
      </c>
    </row>
    <row r="22" spans="1:2" x14ac:dyDescent="0.2">
      <c r="A22" s="325" t="s">
        <v>978</v>
      </c>
      <c r="B22" s="326" t="s">
        <v>979</v>
      </c>
    </row>
    <row r="23" spans="1:2" x14ac:dyDescent="0.2">
      <c r="A23" s="325" t="s">
        <v>980</v>
      </c>
      <c r="B23" s="326" t="s">
        <v>981</v>
      </c>
    </row>
    <row r="24" spans="1:2" x14ac:dyDescent="0.2">
      <c r="A24" s="325" t="s">
        <v>982</v>
      </c>
      <c r="B24" s="326" t="s">
        <v>983</v>
      </c>
    </row>
    <row r="25" spans="1:2" x14ac:dyDescent="0.2">
      <c r="A25" s="325" t="s">
        <v>984</v>
      </c>
      <c r="B25" s="326" t="s">
        <v>985</v>
      </c>
    </row>
    <row r="26" spans="1:2" x14ac:dyDescent="0.2">
      <c r="A26" s="325" t="s">
        <v>986</v>
      </c>
      <c r="B26" s="326" t="s">
        <v>987</v>
      </c>
    </row>
    <row r="27" spans="1:2" x14ac:dyDescent="0.2">
      <c r="A27" s="325" t="s">
        <v>988</v>
      </c>
      <c r="B27" s="326" t="s">
        <v>989</v>
      </c>
    </row>
    <row r="28" spans="1:2" x14ac:dyDescent="0.2">
      <c r="A28" s="325" t="s">
        <v>990</v>
      </c>
      <c r="B28" s="326" t="s">
        <v>991</v>
      </c>
    </row>
    <row r="29" spans="1:2" x14ac:dyDescent="0.2">
      <c r="A29" s="325" t="s">
        <v>992</v>
      </c>
      <c r="B29" s="326" t="s">
        <v>993</v>
      </c>
    </row>
    <row r="30" spans="1:2" x14ac:dyDescent="0.2">
      <c r="A30" s="325" t="s">
        <v>994</v>
      </c>
      <c r="B30" s="326" t="s">
        <v>995</v>
      </c>
    </row>
    <row r="31" spans="1:2" x14ac:dyDescent="0.2">
      <c r="A31" s="325" t="s">
        <v>996</v>
      </c>
      <c r="B31" s="326" t="s">
        <v>997</v>
      </c>
    </row>
    <row r="32" spans="1:2" x14ac:dyDescent="0.2">
      <c r="A32" s="325" t="s">
        <v>998</v>
      </c>
      <c r="B32" s="326" t="s">
        <v>999</v>
      </c>
    </row>
    <row r="33" spans="1:2" x14ac:dyDescent="0.2">
      <c r="A33" s="325" t="s">
        <v>1000</v>
      </c>
      <c r="B33" s="326" t="s">
        <v>1001</v>
      </c>
    </row>
    <row r="34" spans="1:2" x14ac:dyDescent="0.2">
      <c r="A34" s="325" t="s">
        <v>1002</v>
      </c>
      <c r="B34" s="326" t="s">
        <v>1003</v>
      </c>
    </row>
    <row r="35" spans="1:2" x14ac:dyDescent="0.2">
      <c r="A35" s="325" t="s">
        <v>1004</v>
      </c>
      <c r="B35" s="326" t="s">
        <v>1005</v>
      </c>
    </row>
    <row r="36" spans="1:2" x14ac:dyDescent="0.2">
      <c r="A36" s="325" t="s">
        <v>1006</v>
      </c>
      <c r="B36" s="326" t="s">
        <v>1007</v>
      </c>
    </row>
    <row r="37" spans="1:2" x14ac:dyDescent="0.2">
      <c r="A37" s="325" t="s">
        <v>1008</v>
      </c>
      <c r="B37" s="326" t="s">
        <v>1009</v>
      </c>
    </row>
    <row r="38" spans="1:2" x14ac:dyDescent="0.2">
      <c r="A38" s="325" t="s">
        <v>1010</v>
      </c>
      <c r="B38" s="326" t="s">
        <v>1011</v>
      </c>
    </row>
    <row r="39" spans="1:2" x14ac:dyDescent="0.2">
      <c r="A39" s="325" t="s">
        <v>1012</v>
      </c>
      <c r="B39" s="326" t="s">
        <v>1013</v>
      </c>
    </row>
    <row r="40" spans="1:2" x14ac:dyDescent="0.2">
      <c r="A40" s="325" t="s">
        <v>1014</v>
      </c>
      <c r="B40" s="326" t="s">
        <v>1015</v>
      </c>
    </row>
    <row r="41" spans="1:2" x14ac:dyDescent="0.2">
      <c r="A41" s="325" t="s">
        <v>1016</v>
      </c>
      <c r="B41" s="326" t="s">
        <v>1017</v>
      </c>
    </row>
    <row r="42" spans="1:2" x14ac:dyDescent="0.2">
      <c r="A42" s="325" t="s">
        <v>1018</v>
      </c>
      <c r="B42" s="326" t="s">
        <v>1019</v>
      </c>
    </row>
    <row r="43" spans="1:2" x14ac:dyDescent="0.2">
      <c r="A43" s="325" t="s">
        <v>1020</v>
      </c>
      <c r="B43" s="326" t="s">
        <v>1021</v>
      </c>
    </row>
    <row r="44" spans="1:2" x14ac:dyDescent="0.2">
      <c r="A44" s="325" t="s">
        <v>1022</v>
      </c>
      <c r="B44" s="326" t="s">
        <v>1023</v>
      </c>
    </row>
    <row r="45" spans="1:2" x14ac:dyDescent="0.2">
      <c r="A45" s="325" t="s">
        <v>1024</v>
      </c>
      <c r="B45" s="326" t="s">
        <v>1025</v>
      </c>
    </row>
    <row r="46" spans="1:2" x14ac:dyDescent="0.2">
      <c r="A46" s="325" t="s">
        <v>1026</v>
      </c>
      <c r="B46" s="326" t="s">
        <v>1027</v>
      </c>
    </row>
    <row r="47" spans="1:2" x14ac:dyDescent="0.2">
      <c r="A47" s="325" t="s">
        <v>1028</v>
      </c>
      <c r="B47" s="326" t="s">
        <v>1029</v>
      </c>
    </row>
    <row r="48" spans="1:2" x14ac:dyDescent="0.2">
      <c r="A48" s="325" t="s">
        <v>1030</v>
      </c>
      <c r="B48" s="326" t="s">
        <v>1031</v>
      </c>
    </row>
    <row r="49" spans="1:2" x14ac:dyDescent="0.2">
      <c r="A49" s="325" t="s">
        <v>1032</v>
      </c>
      <c r="B49" s="326" t="s">
        <v>1033</v>
      </c>
    </row>
    <row r="50" spans="1:2" x14ac:dyDescent="0.2">
      <c r="A50" s="325" t="s">
        <v>1034</v>
      </c>
      <c r="B50" s="326" t="s">
        <v>1035</v>
      </c>
    </row>
    <row r="51" spans="1:2" x14ac:dyDescent="0.2">
      <c r="A51" s="325" t="s">
        <v>1036</v>
      </c>
      <c r="B51" s="326" t="s">
        <v>1037</v>
      </c>
    </row>
    <row r="52" spans="1:2" x14ac:dyDescent="0.2">
      <c r="A52" s="325" t="s">
        <v>1038</v>
      </c>
      <c r="B52" s="326" t="s">
        <v>1039</v>
      </c>
    </row>
    <row r="53" spans="1:2" x14ac:dyDescent="0.2">
      <c r="A53" s="325" t="s">
        <v>1040</v>
      </c>
      <c r="B53" s="326" t="s">
        <v>1041</v>
      </c>
    </row>
    <row r="54" spans="1:2" x14ac:dyDescent="0.2">
      <c r="A54" s="325" t="s">
        <v>1042</v>
      </c>
      <c r="B54" s="326" t="s">
        <v>1043</v>
      </c>
    </row>
    <row r="55" spans="1:2" x14ac:dyDescent="0.2">
      <c r="A55" s="325" t="s">
        <v>1044</v>
      </c>
      <c r="B55" s="326" t="s">
        <v>1045</v>
      </c>
    </row>
    <row r="56" spans="1:2" x14ac:dyDescent="0.2">
      <c r="A56" s="325" t="s">
        <v>1046</v>
      </c>
      <c r="B56" s="326" t="s">
        <v>1047</v>
      </c>
    </row>
    <row r="57" spans="1:2" x14ac:dyDescent="0.2">
      <c r="A57" s="325" t="s">
        <v>1048</v>
      </c>
      <c r="B57" s="326" t="s">
        <v>1049</v>
      </c>
    </row>
    <row r="58" spans="1:2" x14ac:dyDescent="0.2">
      <c r="A58" s="325" t="s">
        <v>1050</v>
      </c>
      <c r="B58" s="326" t="s">
        <v>1051</v>
      </c>
    </row>
    <row r="59" spans="1:2" x14ac:dyDescent="0.2">
      <c r="A59" s="325" t="s">
        <v>1052</v>
      </c>
      <c r="B59" s="326" t="s">
        <v>1053</v>
      </c>
    </row>
    <row r="60" spans="1:2" x14ac:dyDescent="0.2">
      <c r="A60" s="325" t="s">
        <v>1054</v>
      </c>
      <c r="B60" s="326" t="s">
        <v>1055</v>
      </c>
    </row>
    <row r="61" spans="1:2" x14ac:dyDescent="0.2">
      <c r="A61" s="325" t="s">
        <v>1056</v>
      </c>
      <c r="B61" s="326" t="s">
        <v>1057</v>
      </c>
    </row>
    <row r="62" spans="1:2" x14ac:dyDescent="0.2">
      <c r="A62" s="325" t="s">
        <v>1058</v>
      </c>
      <c r="B62" s="326" t="s">
        <v>1059</v>
      </c>
    </row>
    <row r="63" spans="1:2" x14ac:dyDescent="0.2">
      <c r="A63" s="325" t="s">
        <v>1060</v>
      </c>
      <c r="B63" s="326" t="s">
        <v>1061</v>
      </c>
    </row>
    <row r="64" spans="1:2" x14ac:dyDescent="0.2">
      <c r="A64" s="325" t="s">
        <v>1062</v>
      </c>
      <c r="B64" s="326" t="s">
        <v>1063</v>
      </c>
    </row>
    <row r="65" spans="1:2" x14ac:dyDescent="0.2">
      <c r="A65" s="325" t="s">
        <v>1064</v>
      </c>
      <c r="B65" s="326" t="s">
        <v>1065</v>
      </c>
    </row>
    <row r="66" spans="1:2" x14ac:dyDescent="0.2">
      <c r="A66" s="325" t="s">
        <v>1066</v>
      </c>
      <c r="B66" s="326" t="s">
        <v>1067</v>
      </c>
    </row>
    <row r="67" spans="1:2" x14ac:dyDescent="0.2">
      <c r="A67" s="325" t="s">
        <v>1068</v>
      </c>
      <c r="B67" s="326" t="s">
        <v>1069</v>
      </c>
    </row>
    <row r="68" spans="1:2" x14ac:dyDescent="0.2">
      <c r="A68" s="325" t="s">
        <v>1070</v>
      </c>
      <c r="B68" s="326" t="s">
        <v>1071</v>
      </c>
    </row>
    <row r="69" spans="1:2" x14ac:dyDescent="0.2">
      <c r="A69" s="325" t="s">
        <v>1072</v>
      </c>
      <c r="B69" s="326" t="s">
        <v>1073</v>
      </c>
    </row>
    <row r="70" spans="1:2" x14ac:dyDescent="0.2">
      <c r="A70" s="325" t="s">
        <v>1074</v>
      </c>
      <c r="B70" s="326" t="s">
        <v>1075</v>
      </c>
    </row>
    <row r="71" spans="1:2" x14ac:dyDescent="0.2">
      <c r="A71" s="325" t="s">
        <v>1076</v>
      </c>
      <c r="B71" s="326" t="s">
        <v>1077</v>
      </c>
    </row>
    <row r="72" spans="1:2" x14ac:dyDescent="0.2">
      <c r="A72" s="325" t="s">
        <v>1078</v>
      </c>
      <c r="B72" s="326" t="s">
        <v>1079</v>
      </c>
    </row>
    <row r="73" spans="1:2" x14ac:dyDescent="0.2">
      <c r="A73" s="325" t="s">
        <v>1080</v>
      </c>
      <c r="B73" s="326" t="s">
        <v>1081</v>
      </c>
    </row>
    <row r="74" spans="1:2" x14ac:dyDescent="0.2">
      <c r="A74" s="325" t="s">
        <v>1082</v>
      </c>
      <c r="B74" s="326" t="s">
        <v>1083</v>
      </c>
    </row>
    <row r="75" spans="1:2" x14ac:dyDescent="0.2">
      <c r="A75" s="325" t="s">
        <v>1084</v>
      </c>
      <c r="B75" s="326" t="s">
        <v>1085</v>
      </c>
    </row>
    <row r="76" spans="1:2" x14ac:dyDescent="0.2">
      <c r="A76" s="325" t="s">
        <v>1086</v>
      </c>
      <c r="B76" s="326" t="s">
        <v>1087</v>
      </c>
    </row>
    <row r="77" spans="1:2" x14ac:dyDescent="0.2">
      <c r="A77" s="325" t="s">
        <v>1088</v>
      </c>
      <c r="B77" s="326" t="s">
        <v>1089</v>
      </c>
    </row>
    <row r="78" spans="1:2" x14ac:dyDescent="0.2">
      <c r="A78" s="325" t="s">
        <v>1090</v>
      </c>
      <c r="B78" s="326" t="s">
        <v>1091</v>
      </c>
    </row>
    <row r="79" spans="1:2" x14ac:dyDescent="0.2">
      <c r="A79" s="325" t="s">
        <v>1092</v>
      </c>
      <c r="B79" s="326" t="s">
        <v>1093</v>
      </c>
    </row>
    <row r="80" spans="1:2" x14ac:dyDescent="0.2">
      <c r="A80" s="325" t="s">
        <v>1094</v>
      </c>
      <c r="B80" s="326" t="s">
        <v>1095</v>
      </c>
    </row>
    <row r="81" spans="1:2" x14ac:dyDescent="0.2">
      <c r="A81" s="325" t="s">
        <v>1096</v>
      </c>
      <c r="B81" s="326" t="s">
        <v>1097</v>
      </c>
    </row>
    <row r="82" spans="1:2" x14ac:dyDescent="0.2">
      <c r="A82" s="325" t="s">
        <v>1098</v>
      </c>
      <c r="B82" s="326" t="s">
        <v>1099</v>
      </c>
    </row>
    <row r="83" spans="1:2" x14ac:dyDescent="0.2">
      <c r="A83" s="325" t="s">
        <v>1100</v>
      </c>
      <c r="B83" s="326" t="s">
        <v>1101</v>
      </c>
    </row>
    <row r="84" spans="1:2" x14ac:dyDescent="0.2">
      <c r="A84" s="325" t="s">
        <v>1102</v>
      </c>
      <c r="B84" s="326" t="s">
        <v>1103</v>
      </c>
    </row>
    <row r="85" spans="1:2" x14ac:dyDescent="0.2">
      <c r="A85" s="325" t="s">
        <v>1104</v>
      </c>
      <c r="B85" s="326" t="s">
        <v>1105</v>
      </c>
    </row>
    <row r="86" spans="1:2" x14ac:dyDescent="0.2">
      <c r="A86" s="325" t="s">
        <v>1106</v>
      </c>
      <c r="B86" s="326" t="s">
        <v>1107</v>
      </c>
    </row>
    <row r="87" spans="1:2" x14ac:dyDescent="0.2">
      <c r="A87" s="325" t="s">
        <v>1108</v>
      </c>
      <c r="B87" s="326" t="s">
        <v>1109</v>
      </c>
    </row>
    <row r="88" spans="1:2" x14ac:dyDescent="0.2">
      <c r="A88" s="325" t="s">
        <v>1110</v>
      </c>
      <c r="B88" s="326" t="s">
        <v>1111</v>
      </c>
    </row>
    <row r="89" spans="1:2" x14ac:dyDescent="0.2">
      <c r="A89" s="325" t="s">
        <v>1112</v>
      </c>
      <c r="B89" s="326" t="s">
        <v>1113</v>
      </c>
    </row>
    <row r="90" spans="1:2" x14ac:dyDescent="0.2">
      <c r="A90" s="325" t="s">
        <v>1114</v>
      </c>
      <c r="B90" s="326" t="s">
        <v>1115</v>
      </c>
    </row>
    <row r="91" spans="1:2" x14ac:dyDescent="0.2">
      <c r="A91" s="325" t="s">
        <v>1116</v>
      </c>
      <c r="B91" s="326" t="s">
        <v>1117</v>
      </c>
    </row>
    <row r="92" spans="1:2" x14ac:dyDescent="0.2">
      <c r="A92" s="325" t="s">
        <v>1118</v>
      </c>
      <c r="B92" s="326" t="s">
        <v>1119</v>
      </c>
    </row>
    <row r="93" spans="1:2" x14ac:dyDescent="0.2">
      <c r="A93" s="325" t="s">
        <v>1120</v>
      </c>
      <c r="B93" s="326" t="s">
        <v>1121</v>
      </c>
    </row>
    <row r="94" spans="1:2" x14ac:dyDescent="0.2">
      <c r="A94" s="325" t="s">
        <v>1122</v>
      </c>
      <c r="B94" s="326" t="s">
        <v>1123</v>
      </c>
    </row>
    <row r="95" spans="1:2" x14ac:dyDescent="0.2">
      <c r="A95" s="325" t="s">
        <v>1124</v>
      </c>
      <c r="B95" s="326" t="s">
        <v>1125</v>
      </c>
    </row>
    <row r="96" spans="1:2" x14ac:dyDescent="0.2">
      <c r="A96" s="325" t="s">
        <v>1126</v>
      </c>
      <c r="B96" s="326" t="s">
        <v>1127</v>
      </c>
    </row>
    <row r="97" spans="1:2" x14ac:dyDescent="0.2">
      <c r="A97" s="325" t="s">
        <v>1128</v>
      </c>
      <c r="B97" s="326" t="s">
        <v>1129</v>
      </c>
    </row>
    <row r="98" spans="1:2" x14ac:dyDescent="0.2">
      <c r="A98" s="325" t="s">
        <v>1130</v>
      </c>
      <c r="B98" s="326" t="s">
        <v>1131</v>
      </c>
    </row>
    <row r="99" spans="1:2" x14ac:dyDescent="0.2">
      <c r="A99" s="325" t="s">
        <v>1132</v>
      </c>
      <c r="B99" s="326" t="s">
        <v>1133</v>
      </c>
    </row>
    <row r="100" spans="1:2" x14ac:dyDescent="0.2">
      <c r="A100" s="325" t="s">
        <v>1134</v>
      </c>
      <c r="B100" s="326" t="s">
        <v>1135</v>
      </c>
    </row>
    <row r="101" spans="1:2" x14ac:dyDescent="0.2">
      <c r="A101" s="325" t="s">
        <v>1136</v>
      </c>
      <c r="B101" s="326" t="s">
        <v>1137</v>
      </c>
    </row>
    <row r="102" spans="1:2" x14ac:dyDescent="0.2">
      <c r="A102" s="325" t="s">
        <v>1138</v>
      </c>
      <c r="B102" s="326" t="s">
        <v>1139</v>
      </c>
    </row>
    <row r="103" spans="1:2" x14ac:dyDescent="0.2">
      <c r="A103" s="325" t="s">
        <v>1140</v>
      </c>
      <c r="B103" s="326" t="s">
        <v>1141</v>
      </c>
    </row>
    <row r="104" spans="1:2" x14ac:dyDescent="0.2">
      <c r="A104" s="325" t="s">
        <v>1142</v>
      </c>
      <c r="B104" s="326" t="s">
        <v>1143</v>
      </c>
    </row>
    <row r="105" spans="1:2" x14ac:dyDescent="0.2">
      <c r="A105" s="325" t="s">
        <v>1144</v>
      </c>
      <c r="B105" s="326" t="s">
        <v>1145</v>
      </c>
    </row>
    <row r="106" spans="1:2" x14ac:dyDescent="0.2">
      <c r="A106" s="325" t="s">
        <v>1146</v>
      </c>
      <c r="B106" s="326" t="s">
        <v>1147</v>
      </c>
    </row>
    <row r="107" spans="1:2" x14ac:dyDescent="0.2">
      <c r="A107" s="325" t="s">
        <v>1148</v>
      </c>
      <c r="B107" s="326" t="s">
        <v>1149</v>
      </c>
    </row>
    <row r="108" spans="1:2" x14ac:dyDescent="0.2">
      <c r="A108" s="325" t="s">
        <v>1150</v>
      </c>
      <c r="B108" s="326" t="s">
        <v>1151</v>
      </c>
    </row>
    <row r="109" spans="1:2" x14ac:dyDescent="0.2">
      <c r="A109" s="325" t="s">
        <v>1152</v>
      </c>
      <c r="B109" s="326" t="s">
        <v>1153</v>
      </c>
    </row>
    <row r="110" spans="1:2" x14ac:dyDescent="0.2">
      <c r="A110" s="325" t="s">
        <v>1154</v>
      </c>
      <c r="B110" s="326" t="s">
        <v>1155</v>
      </c>
    </row>
    <row r="111" spans="1:2" x14ac:dyDescent="0.2">
      <c r="A111" s="325" t="s">
        <v>1156</v>
      </c>
      <c r="B111" s="326" t="s">
        <v>1157</v>
      </c>
    </row>
    <row r="112" spans="1:2" x14ac:dyDescent="0.2">
      <c r="A112" s="325" t="s">
        <v>1158</v>
      </c>
      <c r="B112" s="326" t="s">
        <v>1159</v>
      </c>
    </row>
    <row r="113" spans="1:2" x14ac:dyDescent="0.2">
      <c r="A113" s="325" t="s">
        <v>1160</v>
      </c>
      <c r="B113" s="326" t="s">
        <v>1161</v>
      </c>
    </row>
    <row r="114" spans="1:2" x14ac:dyDescent="0.2">
      <c r="A114" s="325" t="s">
        <v>1162</v>
      </c>
      <c r="B114" s="326" t="s">
        <v>1163</v>
      </c>
    </row>
    <row r="115" spans="1:2" x14ac:dyDescent="0.2">
      <c r="A115" s="325" t="s">
        <v>1164</v>
      </c>
      <c r="B115" s="326" t="s">
        <v>1165</v>
      </c>
    </row>
    <row r="116" spans="1:2" x14ac:dyDescent="0.2">
      <c r="A116" s="325" t="s">
        <v>1166</v>
      </c>
      <c r="B116" s="326" t="s">
        <v>1167</v>
      </c>
    </row>
    <row r="117" spans="1:2" x14ac:dyDescent="0.2">
      <c r="A117" s="325" t="s">
        <v>1168</v>
      </c>
      <c r="B117" s="326" t="s">
        <v>1169</v>
      </c>
    </row>
    <row r="118" spans="1:2" x14ac:dyDescent="0.2">
      <c r="A118" s="325" t="s">
        <v>1170</v>
      </c>
      <c r="B118" s="326" t="s">
        <v>1171</v>
      </c>
    </row>
    <row r="119" spans="1:2" x14ac:dyDescent="0.2">
      <c r="A119" s="325" t="s">
        <v>1172</v>
      </c>
      <c r="B119" s="326" t="s">
        <v>1173</v>
      </c>
    </row>
    <row r="120" spans="1:2" x14ac:dyDescent="0.2">
      <c r="A120" s="325" t="s">
        <v>1174</v>
      </c>
      <c r="B120" s="326" t="s">
        <v>1175</v>
      </c>
    </row>
    <row r="121" spans="1:2" x14ac:dyDescent="0.2">
      <c r="A121" s="325" t="s">
        <v>1176</v>
      </c>
      <c r="B121" s="326" t="s">
        <v>1177</v>
      </c>
    </row>
    <row r="122" spans="1:2" x14ac:dyDescent="0.2">
      <c r="A122" s="325" t="s">
        <v>1178</v>
      </c>
      <c r="B122" s="326" t="s">
        <v>1179</v>
      </c>
    </row>
    <row r="123" spans="1:2" x14ac:dyDescent="0.2">
      <c r="A123" s="325" t="s">
        <v>1180</v>
      </c>
      <c r="B123" s="326" t="s">
        <v>1181</v>
      </c>
    </row>
    <row r="124" spans="1:2" x14ac:dyDescent="0.2">
      <c r="A124" s="325" t="s">
        <v>1182</v>
      </c>
      <c r="B124" s="326" t="s">
        <v>1183</v>
      </c>
    </row>
    <row r="125" spans="1:2" x14ac:dyDescent="0.2">
      <c r="A125" s="325" t="s">
        <v>1184</v>
      </c>
      <c r="B125" s="326" t="s">
        <v>1185</v>
      </c>
    </row>
    <row r="126" spans="1:2" x14ac:dyDescent="0.2">
      <c r="A126" s="325" t="s">
        <v>1186</v>
      </c>
      <c r="B126" s="326" t="s">
        <v>1187</v>
      </c>
    </row>
    <row r="127" spans="1:2" x14ac:dyDescent="0.2">
      <c r="A127" s="325" t="s">
        <v>1188</v>
      </c>
      <c r="B127" s="326" t="s">
        <v>1189</v>
      </c>
    </row>
    <row r="128" spans="1:2" x14ac:dyDescent="0.2">
      <c r="A128" s="325" t="s">
        <v>1190</v>
      </c>
      <c r="B128" s="326" t="s">
        <v>1191</v>
      </c>
    </row>
    <row r="129" spans="1:2" x14ac:dyDescent="0.2">
      <c r="A129" s="325" t="s">
        <v>1192</v>
      </c>
      <c r="B129" s="326" t="s">
        <v>1193</v>
      </c>
    </row>
    <row r="130" spans="1:2" x14ac:dyDescent="0.2">
      <c r="A130" s="325" t="s">
        <v>1194</v>
      </c>
      <c r="B130" s="326" t="s">
        <v>1195</v>
      </c>
    </row>
    <row r="131" spans="1:2" x14ac:dyDescent="0.2">
      <c r="A131" s="325" t="s">
        <v>1196</v>
      </c>
      <c r="B131" s="326" t="s">
        <v>1197</v>
      </c>
    </row>
    <row r="132" spans="1:2" x14ac:dyDescent="0.2">
      <c r="A132" s="325" t="s">
        <v>1198</v>
      </c>
      <c r="B132" s="326" t="s">
        <v>1199</v>
      </c>
    </row>
    <row r="133" spans="1:2" x14ac:dyDescent="0.2">
      <c r="A133" s="325" t="s">
        <v>1200</v>
      </c>
      <c r="B133" s="326" t="s">
        <v>1201</v>
      </c>
    </row>
    <row r="134" spans="1:2" x14ac:dyDescent="0.2">
      <c r="A134" s="325" t="s">
        <v>1202</v>
      </c>
      <c r="B134" s="326" t="s">
        <v>1203</v>
      </c>
    </row>
    <row r="135" spans="1:2" x14ac:dyDescent="0.2">
      <c r="A135" s="325" t="s">
        <v>1204</v>
      </c>
      <c r="B135" s="326" t="s">
        <v>1205</v>
      </c>
    </row>
    <row r="136" spans="1:2" x14ac:dyDescent="0.2">
      <c r="A136" s="325" t="s">
        <v>1206</v>
      </c>
      <c r="B136" s="326" t="s">
        <v>1207</v>
      </c>
    </row>
    <row r="137" spans="1:2" x14ac:dyDescent="0.2">
      <c r="A137" s="325" t="s">
        <v>1208</v>
      </c>
      <c r="B137" s="326" t="s">
        <v>1209</v>
      </c>
    </row>
    <row r="138" spans="1:2" x14ac:dyDescent="0.2">
      <c r="A138" s="325" t="s">
        <v>1210</v>
      </c>
      <c r="B138" s="326" t="s">
        <v>1211</v>
      </c>
    </row>
    <row r="139" spans="1:2" x14ac:dyDescent="0.2">
      <c r="A139" s="325" t="s">
        <v>1212</v>
      </c>
      <c r="B139" s="326" t="s">
        <v>1213</v>
      </c>
    </row>
    <row r="140" spans="1:2" x14ac:dyDescent="0.2">
      <c r="A140" s="325" t="s">
        <v>1214</v>
      </c>
      <c r="B140" s="326" t="s">
        <v>1215</v>
      </c>
    </row>
    <row r="141" spans="1:2" x14ac:dyDescent="0.2">
      <c r="A141" s="325" t="s">
        <v>1216</v>
      </c>
      <c r="B141" s="326" t="s">
        <v>1217</v>
      </c>
    </row>
    <row r="142" spans="1:2" x14ac:dyDescent="0.2">
      <c r="A142" s="325" t="s">
        <v>1218</v>
      </c>
      <c r="B142" s="326" t="s">
        <v>1219</v>
      </c>
    </row>
    <row r="143" spans="1:2" x14ac:dyDescent="0.2">
      <c r="A143" s="325" t="s">
        <v>1220</v>
      </c>
      <c r="B143" s="326" t="s">
        <v>1221</v>
      </c>
    </row>
    <row r="144" spans="1:2" x14ac:dyDescent="0.2">
      <c r="A144" s="325" t="s">
        <v>1222</v>
      </c>
      <c r="B144" s="326" t="s">
        <v>1223</v>
      </c>
    </row>
    <row r="145" spans="1:2" x14ac:dyDescent="0.2">
      <c r="A145" s="325" t="s">
        <v>1224</v>
      </c>
      <c r="B145" s="326" t="s">
        <v>1225</v>
      </c>
    </row>
    <row r="146" spans="1:2" x14ac:dyDescent="0.2">
      <c r="A146" s="325" t="s">
        <v>1226</v>
      </c>
      <c r="B146" s="326" t="s">
        <v>1227</v>
      </c>
    </row>
    <row r="147" spans="1:2" x14ac:dyDescent="0.2">
      <c r="A147" s="325" t="s">
        <v>1228</v>
      </c>
      <c r="B147" s="326" t="s">
        <v>1229</v>
      </c>
    </row>
    <row r="148" spans="1:2" x14ac:dyDescent="0.2">
      <c r="A148" s="325" t="s">
        <v>1230</v>
      </c>
      <c r="B148" s="326" t="s">
        <v>1231</v>
      </c>
    </row>
    <row r="149" spans="1:2" x14ac:dyDescent="0.2">
      <c r="A149" s="325" t="s">
        <v>1232</v>
      </c>
      <c r="B149" s="326" t="s">
        <v>1233</v>
      </c>
    </row>
    <row r="150" spans="1:2" x14ac:dyDescent="0.2">
      <c r="A150" s="325" t="s">
        <v>1234</v>
      </c>
      <c r="B150" s="326" t="s">
        <v>1235</v>
      </c>
    </row>
    <row r="151" spans="1:2" x14ac:dyDescent="0.2">
      <c r="A151" s="325" t="s">
        <v>1236</v>
      </c>
      <c r="B151" s="326" t="s">
        <v>1237</v>
      </c>
    </row>
    <row r="152" spans="1:2" x14ac:dyDescent="0.2">
      <c r="A152" s="325" t="s">
        <v>1238</v>
      </c>
      <c r="B152" s="326" t="s">
        <v>1239</v>
      </c>
    </row>
    <row r="153" spans="1:2" x14ac:dyDescent="0.2">
      <c r="A153" s="325" t="s">
        <v>1240</v>
      </c>
      <c r="B153" s="326" t="s">
        <v>1241</v>
      </c>
    </row>
    <row r="154" spans="1:2" x14ac:dyDescent="0.2">
      <c r="A154" s="325" t="s">
        <v>1242</v>
      </c>
      <c r="B154" s="326" t="s">
        <v>1243</v>
      </c>
    </row>
    <row r="155" spans="1:2" x14ac:dyDescent="0.2">
      <c r="A155" s="325" t="s">
        <v>1244</v>
      </c>
      <c r="B155" s="326" t="s">
        <v>1245</v>
      </c>
    </row>
    <row r="156" spans="1:2" x14ac:dyDescent="0.2">
      <c r="A156" s="325" t="s">
        <v>1246</v>
      </c>
      <c r="B156" s="326" t="s">
        <v>1247</v>
      </c>
    </row>
    <row r="157" spans="1:2" x14ac:dyDescent="0.2">
      <c r="A157" s="325" t="s">
        <v>1248</v>
      </c>
      <c r="B157" s="326" t="s">
        <v>1249</v>
      </c>
    </row>
    <row r="158" spans="1:2" x14ac:dyDescent="0.2">
      <c r="A158" s="325" t="s">
        <v>1250</v>
      </c>
      <c r="B158" s="326" t="s">
        <v>1251</v>
      </c>
    </row>
    <row r="159" spans="1:2" x14ac:dyDescent="0.2">
      <c r="A159" s="325" t="s">
        <v>1252</v>
      </c>
      <c r="B159" s="326" t="s">
        <v>1253</v>
      </c>
    </row>
    <row r="160" spans="1:2" x14ac:dyDescent="0.2">
      <c r="A160" s="325" t="s">
        <v>1254</v>
      </c>
      <c r="B160" s="326" t="s">
        <v>1255</v>
      </c>
    </row>
    <row r="161" spans="1:2" x14ac:dyDescent="0.2">
      <c r="A161" s="325" t="s">
        <v>1256</v>
      </c>
      <c r="B161" s="326" t="s">
        <v>1257</v>
      </c>
    </row>
    <row r="162" spans="1:2" x14ac:dyDescent="0.2">
      <c r="A162" s="325" t="s">
        <v>1258</v>
      </c>
      <c r="B162" s="326" t="s">
        <v>1259</v>
      </c>
    </row>
    <row r="163" spans="1:2" x14ac:dyDescent="0.2">
      <c r="A163" s="325" t="s">
        <v>1260</v>
      </c>
      <c r="B163" s="326" t="s">
        <v>1261</v>
      </c>
    </row>
    <row r="164" spans="1:2" x14ac:dyDescent="0.2">
      <c r="A164" s="325" t="s">
        <v>1262</v>
      </c>
      <c r="B164" s="326" t="s">
        <v>1263</v>
      </c>
    </row>
    <row r="165" spans="1:2" x14ac:dyDescent="0.2">
      <c r="A165" s="325" t="s">
        <v>1264</v>
      </c>
      <c r="B165" s="326" t="s">
        <v>1265</v>
      </c>
    </row>
    <row r="166" spans="1:2" x14ac:dyDescent="0.2">
      <c r="A166" s="325" t="s">
        <v>1266</v>
      </c>
      <c r="B166" s="326" t="s">
        <v>1267</v>
      </c>
    </row>
    <row r="167" spans="1:2" x14ac:dyDescent="0.2">
      <c r="A167" s="325" t="s">
        <v>1268</v>
      </c>
      <c r="B167" s="326" t="s">
        <v>1269</v>
      </c>
    </row>
    <row r="168" spans="1:2" x14ac:dyDescent="0.2">
      <c r="A168" s="325" t="s">
        <v>1270</v>
      </c>
      <c r="B168" s="326" t="s">
        <v>1271</v>
      </c>
    </row>
    <row r="169" spans="1:2" x14ac:dyDescent="0.2">
      <c r="A169" s="325" t="s">
        <v>1272</v>
      </c>
      <c r="B169" s="326" t="s">
        <v>1273</v>
      </c>
    </row>
    <row r="170" spans="1:2" x14ac:dyDescent="0.2">
      <c r="A170" s="325" t="s">
        <v>1274</v>
      </c>
      <c r="B170" s="326" t="s">
        <v>1275</v>
      </c>
    </row>
    <row r="171" spans="1:2" x14ac:dyDescent="0.2">
      <c r="A171" s="325" t="s">
        <v>1276</v>
      </c>
      <c r="B171" s="326" t="s">
        <v>1277</v>
      </c>
    </row>
    <row r="172" spans="1:2" x14ac:dyDescent="0.2">
      <c r="A172" s="325" t="s">
        <v>1278</v>
      </c>
      <c r="B172" s="326" t="s">
        <v>1279</v>
      </c>
    </row>
    <row r="173" spans="1:2" x14ac:dyDescent="0.2">
      <c r="A173" s="325" t="s">
        <v>1280</v>
      </c>
      <c r="B173" s="326" t="s">
        <v>1281</v>
      </c>
    </row>
    <row r="174" spans="1:2" x14ac:dyDescent="0.2">
      <c r="A174" s="325" t="s">
        <v>1282</v>
      </c>
      <c r="B174" s="326" t="s">
        <v>1283</v>
      </c>
    </row>
    <row r="175" spans="1:2" x14ac:dyDescent="0.2">
      <c r="A175" s="325" t="s">
        <v>1284</v>
      </c>
      <c r="B175" s="326" t="s">
        <v>1285</v>
      </c>
    </row>
    <row r="176" spans="1:2" x14ac:dyDescent="0.2">
      <c r="A176" s="325" t="s">
        <v>1286</v>
      </c>
      <c r="B176" s="326" t="s">
        <v>1287</v>
      </c>
    </row>
    <row r="177" spans="1:2" x14ac:dyDescent="0.2">
      <c r="A177" s="325" t="s">
        <v>1288</v>
      </c>
      <c r="B177" s="326" t="s">
        <v>1289</v>
      </c>
    </row>
    <row r="178" spans="1:2" x14ac:dyDescent="0.2">
      <c r="A178" s="325" t="s">
        <v>1290</v>
      </c>
      <c r="B178" s="326" t="s">
        <v>1291</v>
      </c>
    </row>
    <row r="179" spans="1:2" x14ac:dyDescent="0.2">
      <c r="A179" s="325" t="s">
        <v>1292</v>
      </c>
      <c r="B179" s="326" t="s">
        <v>1293</v>
      </c>
    </row>
    <row r="180" spans="1:2" x14ac:dyDescent="0.2">
      <c r="A180" s="325" t="s">
        <v>1294</v>
      </c>
      <c r="B180" s="326" t="s">
        <v>1295</v>
      </c>
    </row>
    <row r="181" spans="1:2" x14ac:dyDescent="0.2">
      <c r="A181" s="325" t="s">
        <v>1296</v>
      </c>
      <c r="B181" s="326" t="s">
        <v>1297</v>
      </c>
    </row>
    <row r="182" spans="1:2" x14ac:dyDescent="0.2">
      <c r="A182" s="325" t="s">
        <v>1298</v>
      </c>
      <c r="B182" s="326" t="s">
        <v>1299</v>
      </c>
    </row>
    <row r="183" spans="1:2" x14ac:dyDescent="0.2">
      <c r="A183" s="325" t="s">
        <v>1300</v>
      </c>
      <c r="B183" s="326" t="s">
        <v>1301</v>
      </c>
    </row>
    <row r="184" spans="1:2" x14ac:dyDescent="0.2">
      <c r="A184" s="325" t="s">
        <v>1302</v>
      </c>
      <c r="B184" s="326" t="s">
        <v>1303</v>
      </c>
    </row>
    <row r="185" spans="1:2" x14ac:dyDescent="0.2">
      <c r="A185" s="325" t="s">
        <v>1304</v>
      </c>
      <c r="B185" s="326" t="s">
        <v>1305</v>
      </c>
    </row>
    <row r="186" spans="1:2" x14ac:dyDescent="0.2">
      <c r="A186" s="325" t="s">
        <v>1306</v>
      </c>
      <c r="B186" s="326" t="s">
        <v>1307</v>
      </c>
    </row>
    <row r="187" spans="1:2" x14ac:dyDescent="0.2">
      <c r="A187" s="325" t="s">
        <v>1308</v>
      </c>
      <c r="B187" s="326" t="s">
        <v>1309</v>
      </c>
    </row>
    <row r="188" spans="1:2" x14ac:dyDescent="0.2">
      <c r="A188" s="325" t="s">
        <v>1310</v>
      </c>
      <c r="B188" s="326" t="s">
        <v>1311</v>
      </c>
    </row>
    <row r="189" spans="1:2" x14ac:dyDescent="0.2">
      <c r="A189" s="325" t="s">
        <v>1312</v>
      </c>
      <c r="B189" s="326" t="s">
        <v>1313</v>
      </c>
    </row>
    <row r="190" spans="1:2" x14ac:dyDescent="0.2">
      <c r="A190" s="325" t="s">
        <v>1314</v>
      </c>
      <c r="B190" s="326" t="s">
        <v>1315</v>
      </c>
    </row>
    <row r="191" spans="1:2" x14ac:dyDescent="0.2">
      <c r="A191" s="325" t="s">
        <v>1316</v>
      </c>
      <c r="B191" s="326" t="s">
        <v>1317</v>
      </c>
    </row>
    <row r="192" spans="1:2" x14ac:dyDescent="0.2">
      <c r="A192" s="325" t="s">
        <v>1318</v>
      </c>
      <c r="B192" s="326" t="s">
        <v>1319</v>
      </c>
    </row>
    <row r="193" spans="1:2" x14ac:dyDescent="0.2">
      <c r="A193" s="325" t="s">
        <v>1320</v>
      </c>
      <c r="B193" s="326" t="s">
        <v>1321</v>
      </c>
    </row>
    <row r="194" spans="1:2" x14ac:dyDescent="0.2">
      <c r="A194" s="325" t="s">
        <v>1322</v>
      </c>
      <c r="B194" s="326" t="s">
        <v>1323</v>
      </c>
    </row>
    <row r="195" spans="1:2" x14ac:dyDescent="0.2">
      <c r="A195" s="325" t="s">
        <v>1324</v>
      </c>
      <c r="B195" s="326" t="s">
        <v>1325</v>
      </c>
    </row>
    <row r="196" spans="1:2" x14ac:dyDescent="0.2">
      <c r="A196" s="325" t="s">
        <v>1326</v>
      </c>
      <c r="B196" s="326" t="s">
        <v>1327</v>
      </c>
    </row>
    <row r="197" spans="1:2" x14ac:dyDescent="0.2">
      <c r="A197" s="325" t="s">
        <v>1328</v>
      </c>
      <c r="B197" s="326" t="s">
        <v>1329</v>
      </c>
    </row>
    <row r="198" spans="1:2" x14ac:dyDescent="0.2">
      <c r="A198" s="325" t="s">
        <v>1330</v>
      </c>
      <c r="B198" s="326" t="s">
        <v>1331</v>
      </c>
    </row>
    <row r="199" spans="1:2" x14ac:dyDescent="0.2">
      <c r="A199" s="325" t="s">
        <v>1332</v>
      </c>
      <c r="B199" s="326" t="s">
        <v>1333</v>
      </c>
    </row>
    <row r="200" spans="1:2" x14ac:dyDescent="0.2">
      <c r="A200" s="325" t="s">
        <v>1334</v>
      </c>
      <c r="B200" s="326" t="s">
        <v>1335</v>
      </c>
    </row>
    <row r="201" spans="1:2" x14ac:dyDescent="0.2">
      <c r="A201" s="325" t="s">
        <v>1336</v>
      </c>
      <c r="B201" s="326" t="s">
        <v>1337</v>
      </c>
    </row>
    <row r="202" spans="1:2" x14ac:dyDescent="0.2">
      <c r="A202" s="325" t="s">
        <v>1338</v>
      </c>
      <c r="B202" s="326" t="s">
        <v>1339</v>
      </c>
    </row>
    <row r="203" spans="1:2" x14ac:dyDescent="0.2">
      <c r="A203" s="325" t="s">
        <v>1340</v>
      </c>
      <c r="B203" s="326" t="s">
        <v>1341</v>
      </c>
    </row>
    <row r="204" spans="1:2" x14ac:dyDescent="0.2">
      <c r="A204" s="325" t="s">
        <v>1342</v>
      </c>
      <c r="B204" s="326" t="s">
        <v>1343</v>
      </c>
    </row>
    <row r="205" spans="1:2" x14ac:dyDescent="0.2">
      <c r="A205" s="325" t="s">
        <v>1344</v>
      </c>
      <c r="B205" s="326" t="s">
        <v>1345</v>
      </c>
    </row>
    <row r="206" spans="1:2" x14ac:dyDescent="0.2">
      <c r="A206" s="325" t="s">
        <v>1346</v>
      </c>
      <c r="B206" s="326" t="s">
        <v>1347</v>
      </c>
    </row>
    <row r="207" spans="1:2" x14ac:dyDescent="0.2">
      <c r="A207" s="325" t="s">
        <v>1348</v>
      </c>
      <c r="B207" s="326" t="s">
        <v>1349</v>
      </c>
    </row>
    <row r="208" spans="1:2" x14ac:dyDescent="0.2">
      <c r="A208" s="325" t="s">
        <v>1350</v>
      </c>
      <c r="B208" s="326" t="s">
        <v>1351</v>
      </c>
    </row>
    <row r="209" spans="1:2" x14ac:dyDescent="0.2">
      <c r="A209" s="325" t="s">
        <v>1352</v>
      </c>
      <c r="B209" s="326" t="s">
        <v>1353</v>
      </c>
    </row>
    <row r="210" spans="1:2" x14ac:dyDescent="0.2">
      <c r="A210" s="325" t="s">
        <v>1354</v>
      </c>
      <c r="B210" s="326" t="s">
        <v>1355</v>
      </c>
    </row>
    <row r="211" spans="1:2" x14ac:dyDescent="0.2">
      <c r="A211" s="325" t="s">
        <v>1356</v>
      </c>
      <c r="B211" s="326" t="s">
        <v>1357</v>
      </c>
    </row>
    <row r="212" spans="1:2" x14ac:dyDescent="0.2">
      <c r="A212" s="325" t="s">
        <v>1358</v>
      </c>
      <c r="B212" s="326" t="s">
        <v>1359</v>
      </c>
    </row>
    <row r="213" spans="1:2" x14ac:dyDescent="0.2">
      <c r="A213" s="325" t="s">
        <v>1360</v>
      </c>
      <c r="B213" s="326" t="s">
        <v>1361</v>
      </c>
    </row>
    <row r="214" spans="1:2" x14ac:dyDescent="0.2">
      <c r="A214" s="325" t="s">
        <v>1362</v>
      </c>
      <c r="B214" s="326" t="s">
        <v>1363</v>
      </c>
    </row>
    <row r="215" spans="1:2" x14ac:dyDescent="0.2">
      <c r="A215" s="325" t="s">
        <v>1364</v>
      </c>
      <c r="B215" s="326" t="s">
        <v>1365</v>
      </c>
    </row>
    <row r="216" spans="1:2" x14ac:dyDescent="0.2">
      <c r="A216" s="325" t="s">
        <v>1366</v>
      </c>
      <c r="B216" s="326" t="s">
        <v>1367</v>
      </c>
    </row>
    <row r="217" spans="1:2" x14ac:dyDescent="0.2">
      <c r="A217" s="325" t="s">
        <v>1368</v>
      </c>
      <c r="B217" s="326" t="s">
        <v>1369</v>
      </c>
    </row>
    <row r="218" spans="1:2" x14ac:dyDescent="0.2">
      <c r="A218" s="325" t="s">
        <v>1370</v>
      </c>
      <c r="B218" s="326" t="s">
        <v>1371</v>
      </c>
    </row>
    <row r="219" spans="1:2" x14ac:dyDescent="0.2">
      <c r="A219" s="325" t="s">
        <v>1372</v>
      </c>
      <c r="B219" s="326" t="s">
        <v>1373</v>
      </c>
    </row>
    <row r="220" spans="1:2" x14ac:dyDescent="0.2">
      <c r="A220" s="325" t="s">
        <v>1374</v>
      </c>
      <c r="B220" s="326" t="s">
        <v>1375</v>
      </c>
    </row>
    <row r="221" spans="1:2" x14ac:dyDescent="0.2">
      <c r="A221" s="325" t="s">
        <v>1376</v>
      </c>
      <c r="B221" s="326" t="s">
        <v>1377</v>
      </c>
    </row>
    <row r="222" spans="1:2" x14ac:dyDescent="0.2">
      <c r="A222" s="325" t="s">
        <v>1378</v>
      </c>
      <c r="B222" s="326" t="s">
        <v>1379</v>
      </c>
    </row>
    <row r="223" spans="1:2" x14ac:dyDescent="0.2">
      <c r="A223" s="325" t="s">
        <v>1380</v>
      </c>
      <c r="B223" s="326" t="s">
        <v>1381</v>
      </c>
    </row>
    <row r="224" spans="1:2" x14ac:dyDescent="0.2">
      <c r="A224" s="325" t="s">
        <v>1382</v>
      </c>
      <c r="B224" s="326" t="s">
        <v>1383</v>
      </c>
    </row>
    <row r="225" spans="1:2" x14ac:dyDescent="0.2">
      <c r="A225" s="325" t="s">
        <v>1384</v>
      </c>
      <c r="B225" s="326" t="s">
        <v>1385</v>
      </c>
    </row>
    <row r="226" spans="1:2" x14ac:dyDescent="0.2">
      <c r="A226" s="325" t="s">
        <v>1386</v>
      </c>
      <c r="B226" s="326" t="s">
        <v>1387</v>
      </c>
    </row>
    <row r="227" spans="1:2" x14ac:dyDescent="0.2">
      <c r="A227" s="325" t="s">
        <v>1388</v>
      </c>
      <c r="B227" s="326" t="s">
        <v>1389</v>
      </c>
    </row>
    <row r="228" spans="1:2" x14ac:dyDescent="0.2">
      <c r="A228" s="325" t="s">
        <v>1390</v>
      </c>
      <c r="B228" s="326" t="s">
        <v>1391</v>
      </c>
    </row>
    <row r="229" spans="1:2" x14ac:dyDescent="0.2">
      <c r="A229" s="325" t="s">
        <v>1392</v>
      </c>
      <c r="B229" s="326" t="s">
        <v>1393</v>
      </c>
    </row>
    <row r="230" spans="1:2" x14ac:dyDescent="0.2">
      <c r="A230" s="325" t="s">
        <v>1394</v>
      </c>
      <c r="B230" s="326" t="s">
        <v>1395</v>
      </c>
    </row>
    <row r="231" spans="1:2" x14ac:dyDescent="0.2">
      <c r="A231" s="325" t="s">
        <v>1396</v>
      </c>
      <c r="B231" s="326" t="s">
        <v>1397</v>
      </c>
    </row>
    <row r="232" spans="1:2" x14ac:dyDescent="0.2">
      <c r="A232" s="325" t="s">
        <v>1398</v>
      </c>
      <c r="B232" s="326" t="s">
        <v>1399</v>
      </c>
    </row>
    <row r="233" spans="1:2" x14ac:dyDescent="0.2">
      <c r="A233" s="325" t="s">
        <v>1400</v>
      </c>
      <c r="B233" s="326" t="s">
        <v>1401</v>
      </c>
    </row>
    <row r="234" spans="1:2" x14ac:dyDescent="0.2">
      <c r="A234" s="325" t="s">
        <v>1402</v>
      </c>
      <c r="B234" s="326" t="s">
        <v>1403</v>
      </c>
    </row>
    <row r="235" spans="1:2" x14ac:dyDescent="0.2">
      <c r="A235" s="325" t="s">
        <v>1404</v>
      </c>
      <c r="B235" s="326" t="s">
        <v>1405</v>
      </c>
    </row>
    <row r="236" spans="1:2" x14ac:dyDescent="0.2">
      <c r="A236" s="325" t="s">
        <v>1406</v>
      </c>
      <c r="B236" s="326" t="s">
        <v>1407</v>
      </c>
    </row>
    <row r="237" spans="1:2" x14ac:dyDescent="0.2">
      <c r="A237" s="325" t="s">
        <v>1408</v>
      </c>
      <c r="B237" s="326" t="s">
        <v>1409</v>
      </c>
    </row>
    <row r="238" spans="1:2" x14ac:dyDescent="0.2">
      <c r="A238" s="325" t="s">
        <v>1410</v>
      </c>
      <c r="B238" s="326" t="s">
        <v>1411</v>
      </c>
    </row>
    <row r="239" spans="1:2" x14ac:dyDescent="0.2">
      <c r="A239" s="325" t="s">
        <v>1412</v>
      </c>
      <c r="B239" s="326" t="s">
        <v>1413</v>
      </c>
    </row>
    <row r="240" spans="1:2" x14ac:dyDescent="0.2">
      <c r="A240" s="325" t="s">
        <v>1414</v>
      </c>
      <c r="B240" s="326" t="s">
        <v>1415</v>
      </c>
    </row>
    <row r="241" spans="1:2" x14ac:dyDescent="0.2">
      <c r="A241" s="325" t="s">
        <v>1416</v>
      </c>
      <c r="B241" s="326" t="s">
        <v>1417</v>
      </c>
    </row>
    <row r="242" spans="1:2" x14ac:dyDescent="0.2">
      <c r="A242" s="325" t="s">
        <v>1418</v>
      </c>
      <c r="B242" s="326" t="s">
        <v>1419</v>
      </c>
    </row>
    <row r="243" spans="1:2" x14ac:dyDescent="0.2">
      <c r="A243" s="325" t="s">
        <v>80</v>
      </c>
      <c r="B243" s="326" t="s">
        <v>1420</v>
      </c>
    </row>
    <row r="244" spans="1:2" x14ac:dyDescent="0.2">
      <c r="A244" s="325" t="s">
        <v>1421</v>
      </c>
      <c r="B244" s="326" t="s">
        <v>1422</v>
      </c>
    </row>
    <row r="245" spans="1:2" x14ac:dyDescent="0.2">
      <c r="A245" s="325" t="s">
        <v>1423</v>
      </c>
      <c r="B245" s="326" t="s">
        <v>1424</v>
      </c>
    </row>
    <row r="246" spans="1:2" x14ac:dyDescent="0.2">
      <c r="A246" s="325" t="s">
        <v>1425</v>
      </c>
      <c r="B246" s="326" t="s">
        <v>1426</v>
      </c>
    </row>
    <row r="247" spans="1:2" x14ac:dyDescent="0.2">
      <c r="A247" s="325" t="s">
        <v>1427</v>
      </c>
      <c r="B247" s="326" t="s">
        <v>1428</v>
      </c>
    </row>
    <row r="248" spans="1:2" x14ac:dyDescent="0.2">
      <c r="A248" s="325" t="s">
        <v>1429</v>
      </c>
      <c r="B248" s="326" t="s">
        <v>1430</v>
      </c>
    </row>
    <row r="249" spans="1:2" x14ac:dyDescent="0.2">
      <c r="A249" s="325" t="s">
        <v>1431</v>
      </c>
      <c r="B249" s="326" t="s">
        <v>1432</v>
      </c>
    </row>
    <row r="250" spans="1:2" x14ac:dyDescent="0.2">
      <c r="A250" s="325" t="s">
        <v>1433</v>
      </c>
      <c r="B250" s="326" t="s">
        <v>1434</v>
      </c>
    </row>
    <row r="251" spans="1:2" x14ac:dyDescent="0.2">
      <c r="A251" s="325" t="s">
        <v>1435</v>
      </c>
      <c r="B251" s="326" t="s">
        <v>1436</v>
      </c>
    </row>
    <row r="252" spans="1:2" x14ac:dyDescent="0.2">
      <c r="A252" s="325" t="s">
        <v>1437</v>
      </c>
      <c r="B252" s="326" t="s">
        <v>1438</v>
      </c>
    </row>
  </sheetData>
  <sheetProtection selectLockedCells="1" selectUnlockedCells="1"/>
  <mergeCells count="2">
    <mergeCell ref="A1:B1"/>
    <mergeCell ref="A2:B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zoomScale="88" zoomScaleNormal="88" workbookViewId="0">
      <selection activeCell="C11" sqref="C11"/>
    </sheetView>
  </sheetViews>
  <sheetFormatPr defaultRowHeight="12.75" x14ac:dyDescent="0.2"/>
  <cols>
    <col min="1" max="1" width="10.42578125" customWidth="1"/>
    <col min="2" max="2" width="12" customWidth="1"/>
    <col min="3" max="3" width="50.7109375" customWidth="1"/>
  </cols>
  <sheetData>
    <row r="1" spans="1:3" ht="54" customHeight="1" x14ac:dyDescent="0.2">
      <c r="A1" s="994" t="s">
        <v>1439</v>
      </c>
      <c r="B1" s="994"/>
      <c r="C1" s="994"/>
    </row>
    <row r="2" spans="1:3" ht="57.6" customHeight="1" x14ac:dyDescent="0.2">
      <c r="A2" s="1533" t="s">
        <v>1440</v>
      </c>
      <c r="B2" s="1533"/>
      <c r="C2" s="1533"/>
    </row>
    <row r="3" spans="1:3" x14ac:dyDescent="0.2">
      <c r="A3" s="327" t="s">
        <v>1441</v>
      </c>
      <c r="B3" s="328" t="s">
        <v>1442</v>
      </c>
      <c r="C3" s="329" t="s">
        <v>1443</v>
      </c>
    </row>
    <row r="4" spans="1:3" x14ac:dyDescent="0.2">
      <c r="A4" s="330" t="s">
        <v>1444</v>
      </c>
      <c r="B4" s="324" t="s">
        <v>1445</v>
      </c>
      <c r="C4" s="331" t="s">
        <v>495</v>
      </c>
    </row>
    <row r="5" spans="1:3" x14ac:dyDescent="0.2">
      <c r="A5" s="332" t="s">
        <v>1446</v>
      </c>
      <c r="B5" s="333"/>
      <c r="C5" s="334"/>
    </row>
    <row r="6" spans="1:3" x14ac:dyDescent="0.2">
      <c r="A6" s="335">
        <v>784</v>
      </c>
      <c r="B6" s="335" t="s">
        <v>1447</v>
      </c>
      <c r="C6" s="336" t="s">
        <v>1448</v>
      </c>
    </row>
    <row r="7" spans="1:3" x14ac:dyDescent="0.2">
      <c r="A7" s="325">
        <v>971</v>
      </c>
      <c r="B7" s="325" t="s">
        <v>1449</v>
      </c>
      <c r="C7" s="326" t="s">
        <v>1450</v>
      </c>
    </row>
    <row r="8" spans="1:3" x14ac:dyDescent="0.2">
      <c r="A8" s="325">
        <v>8</v>
      </c>
      <c r="B8" s="325" t="s">
        <v>1451</v>
      </c>
      <c r="C8" s="326" t="s">
        <v>1452</v>
      </c>
    </row>
    <row r="9" spans="1:3" x14ac:dyDescent="0.2">
      <c r="A9" s="325">
        <v>51</v>
      </c>
      <c r="B9" s="325" t="s">
        <v>1453</v>
      </c>
      <c r="C9" s="326" t="s">
        <v>1454</v>
      </c>
    </row>
    <row r="10" spans="1:3" x14ac:dyDescent="0.2">
      <c r="A10" s="325">
        <v>532</v>
      </c>
      <c r="B10" s="325" t="s">
        <v>1455</v>
      </c>
      <c r="C10" s="326" t="s">
        <v>1456</v>
      </c>
    </row>
    <row r="11" spans="1:3" x14ac:dyDescent="0.2">
      <c r="A11" s="325">
        <v>973</v>
      </c>
      <c r="B11" s="325" t="s">
        <v>1457</v>
      </c>
      <c r="C11" s="326" t="s">
        <v>1458</v>
      </c>
    </row>
    <row r="12" spans="1:3" x14ac:dyDescent="0.2">
      <c r="A12" s="325">
        <v>32</v>
      </c>
      <c r="B12" s="325" t="s">
        <v>1459</v>
      </c>
      <c r="C12" s="326" t="s">
        <v>1460</v>
      </c>
    </row>
    <row r="13" spans="1:3" x14ac:dyDescent="0.2">
      <c r="A13" s="325">
        <v>36</v>
      </c>
      <c r="B13" s="325" t="s">
        <v>1461</v>
      </c>
      <c r="C13" s="326" t="s">
        <v>1462</v>
      </c>
    </row>
    <row r="14" spans="1:3" x14ac:dyDescent="0.2">
      <c r="A14" s="325">
        <v>533</v>
      </c>
      <c r="B14" s="325" t="s">
        <v>1463</v>
      </c>
      <c r="C14" s="326" t="s">
        <v>1464</v>
      </c>
    </row>
    <row r="15" spans="1:3" x14ac:dyDescent="0.2">
      <c r="A15" s="325">
        <v>944</v>
      </c>
      <c r="B15" s="325" t="s">
        <v>1465</v>
      </c>
      <c r="C15" s="326" t="s">
        <v>1466</v>
      </c>
    </row>
    <row r="16" spans="1:3" x14ac:dyDescent="0.2">
      <c r="A16" s="325">
        <v>977</v>
      </c>
      <c r="B16" s="325" t="s">
        <v>1467</v>
      </c>
      <c r="C16" s="326" t="s">
        <v>1468</v>
      </c>
    </row>
    <row r="17" spans="1:3" x14ac:dyDescent="0.2">
      <c r="A17" s="325">
        <v>52</v>
      </c>
      <c r="B17" s="325" t="s">
        <v>1469</v>
      </c>
      <c r="C17" s="326" t="s">
        <v>1470</v>
      </c>
    </row>
    <row r="18" spans="1:3" x14ac:dyDescent="0.2">
      <c r="A18" s="325">
        <v>50</v>
      </c>
      <c r="B18" s="325" t="s">
        <v>1471</v>
      </c>
      <c r="C18" s="326" t="s">
        <v>1472</v>
      </c>
    </row>
    <row r="19" spans="1:3" x14ac:dyDescent="0.2">
      <c r="A19" s="325">
        <v>975</v>
      </c>
      <c r="B19" s="325" t="s">
        <v>1473</v>
      </c>
      <c r="C19" s="326" t="s">
        <v>1474</v>
      </c>
    </row>
    <row r="20" spans="1:3" x14ac:dyDescent="0.2">
      <c r="A20" s="325">
        <v>48</v>
      </c>
      <c r="B20" s="325" t="s">
        <v>1475</v>
      </c>
      <c r="C20" s="326" t="s">
        <v>1476</v>
      </c>
    </row>
    <row r="21" spans="1:3" x14ac:dyDescent="0.2">
      <c r="A21" s="325">
        <v>108</v>
      </c>
      <c r="B21" s="325" t="s">
        <v>1477</v>
      </c>
      <c r="C21" s="326" t="s">
        <v>1478</v>
      </c>
    </row>
    <row r="22" spans="1:3" x14ac:dyDescent="0.2">
      <c r="A22" s="325">
        <v>60</v>
      </c>
      <c r="B22" s="325" t="s">
        <v>1479</v>
      </c>
      <c r="C22" s="326" t="s">
        <v>1480</v>
      </c>
    </row>
    <row r="23" spans="1:3" x14ac:dyDescent="0.2">
      <c r="A23" s="325">
        <v>96</v>
      </c>
      <c r="B23" s="325" t="s">
        <v>1481</v>
      </c>
      <c r="C23" s="326" t="s">
        <v>1482</v>
      </c>
    </row>
    <row r="24" spans="1:3" x14ac:dyDescent="0.2">
      <c r="A24" s="325">
        <v>68</v>
      </c>
      <c r="B24" s="325" t="s">
        <v>1483</v>
      </c>
      <c r="C24" s="326" t="s">
        <v>1484</v>
      </c>
    </row>
    <row r="25" spans="1:3" x14ac:dyDescent="0.2">
      <c r="A25" s="325">
        <v>986</v>
      </c>
      <c r="B25" s="325" t="s">
        <v>1485</v>
      </c>
      <c r="C25" s="326" t="s">
        <v>1486</v>
      </c>
    </row>
    <row r="26" spans="1:3" x14ac:dyDescent="0.2">
      <c r="A26" s="325">
        <v>44</v>
      </c>
      <c r="B26" s="325" t="s">
        <v>1487</v>
      </c>
      <c r="C26" s="326" t="s">
        <v>1488</v>
      </c>
    </row>
    <row r="27" spans="1:3" x14ac:dyDescent="0.2">
      <c r="A27" s="325">
        <v>64</v>
      </c>
      <c r="B27" s="325" t="s">
        <v>1489</v>
      </c>
      <c r="C27" s="326" t="s">
        <v>1490</v>
      </c>
    </row>
    <row r="28" spans="1:3" x14ac:dyDescent="0.2">
      <c r="A28" s="325">
        <v>72</v>
      </c>
      <c r="B28" s="325" t="s">
        <v>1491</v>
      </c>
      <c r="C28" s="326" t="s">
        <v>1492</v>
      </c>
    </row>
    <row r="29" spans="1:3" x14ac:dyDescent="0.2">
      <c r="A29" s="325">
        <v>974</v>
      </c>
      <c r="B29" s="325" t="s">
        <v>1493</v>
      </c>
      <c r="C29" s="326" t="s">
        <v>1494</v>
      </c>
    </row>
    <row r="30" spans="1:3" x14ac:dyDescent="0.2">
      <c r="A30" s="325">
        <v>84</v>
      </c>
      <c r="B30" s="325" t="s">
        <v>1495</v>
      </c>
      <c r="C30" s="326" t="s">
        <v>1496</v>
      </c>
    </row>
    <row r="31" spans="1:3" x14ac:dyDescent="0.2">
      <c r="A31" s="325">
        <v>124</v>
      </c>
      <c r="B31" s="325" t="s">
        <v>1497</v>
      </c>
      <c r="C31" s="326" t="s">
        <v>1498</v>
      </c>
    </row>
    <row r="32" spans="1:3" x14ac:dyDescent="0.2">
      <c r="A32" s="325">
        <v>976</v>
      </c>
      <c r="B32" s="325" t="s">
        <v>1499</v>
      </c>
      <c r="C32" s="326" t="s">
        <v>1500</v>
      </c>
    </row>
    <row r="33" spans="1:3" x14ac:dyDescent="0.2">
      <c r="A33" s="325">
        <v>756</v>
      </c>
      <c r="B33" s="325" t="s">
        <v>1501</v>
      </c>
      <c r="C33" s="326" t="s">
        <v>1502</v>
      </c>
    </row>
    <row r="34" spans="1:3" x14ac:dyDescent="0.2">
      <c r="A34" s="325">
        <v>152</v>
      </c>
      <c r="B34" s="325" t="s">
        <v>1503</v>
      </c>
      <c r="C34" s="326" t="s">
        <v>1504</v>
      </c>
    </row>
    <row r="35" spans="1:3" x14ac:dyDescent="0.2">
      <c r="A35" s="325">
        <v>156</v>
      </c>
      <c r="B35" s="325" t="s">
        <v>1505</v>
      </c>
      <c r="C35" s="326" t="s">
        <v>1506</v>
      </c>
    </row>
    <row r="36" spans="1:3" x14ac:dyDescent="0.2">
      <c r="A36" s="325">
        <v>170</v>
      </c>
      <c r="B36" s="325" t="s">
        <v>1507</v>
      </c>
      <c r="C36" s="326" t="s">
        <v>1508</v>
      </c>
    </row>
    <row r="37" spans="1:3" x14ac:dyDescent="0.2">
      <c r="A37" s="325">
        <v>970</v>
      </c>
      <c r="B37" s="325" t="s">
        <v>1509</v>
      </c>
      <c r="C37" s="326" t="s">
        <v>1510</v>
      </c>
    </row>
    <row r="38" spans="1:3" x14ac:dyDescent="0.2">
      <c r="A38" s="325">
        <v>188</v>
      </c>
      <c r="B38" s="325" t="s">
        <v>1511</v>
      </c>
      <c r="C38" s="326" t="s">
        <v>1512</v>
      </c>
    </row>
    <row r="39" spans="1:3" x14ac:dyDescent="0.2">
      <c r="A39" s="325">
        <v>931</v>
      </c>
      <c r="B39" s="325" t="s">
        <v>1513</v>
      </c>
      <c r="C39" s="326" t="s">
        <v>1514</v>
      </c>
    </row>
    <row r="40" spans="1:3" x14ac:dyDescent="0.2">
      <c r="A40" s="325">
        <v>192</v>
      </c>
      <c r="B40" s="325" t="s">
        <v>1515</v>
      </c>
      <c r="C40" s="326" t="s">
        <v>1516</v>
      </c>
    </row>
    <row r="41" spans="1:3" x14ac:dyDescent="0.2">
      <c r="A41" s="325">
        <v>132</v>
      </c>
      <c r="B41" s="325" t="s">
        <v>1517</v>
      </c>
      <c r="C41" s="326" t="s">
        <v>1518</v>
      </c>
    </row>
    <row r="42" spans="1:3" x14ac:dyDescent="0.2">
      <c r="A42" s="325">
        <v>203</v>
      </c>
      <c r="B42" s="325" t="s">
        <v>1519</v>
      </c>
      <c r="C42" s="326" t="s">
        <v>1520</v>
      </c>
    </row>
    <row r="43" spans="1:3" x14ac:dyDescent="0.2">
      <c r="A43" s="325">
        <v>262</v>
      </c>
      <c r="B43" s="325" t="s">
        <v>1521</v>
      </c>
      <c r="C43" s="326" t="s">
        <v>1522</v>
      </c>
    </row>
    <row r="44" spans="1:3" x14ac:dyDescent="0.2">
      <c r="A44" s="325">
        <v>208</v>
      </c>
      <c r="B44" s="325" t="s">
        <v>1523</v>
      </c>
      <c r="C44" s="326" t="s">
        <v>1524</v>
      </c>
    </row>
    <row r="45" spans="1:3" x14ac:dyDescent="0.2">
      <c r="A45" s="325">
        <v>214</v>
      </c>
      <c r="B45" s="325" t="s">
        <v>1525</v>
      </c>
      <c r="C45" s="326" t="s">
        <v>1526</v>
      </c>
    </row>
    <row r="46" spans="1:3" x14ac:dyDescent="0.2">
      <c r="A46" s="325">
        <v>12</v>
      </c>
      <c r="B46" s="325" t="s">
        <v>1527</v>
      </c>
      <c r="C46" s="326" t="s">
        <v>1528</v>
      </c>
    </row>
    <row r="47" spans="1:3" x14ac:dyDescent="0.2">
      <c r="A47" s="325">
        <v>818</v>
      </c>
      <c r="B47" s="325" t="s">
        <v>1529</v>
      </c>
      <c r="C47" s="326" t="s">
        <v>1530</v>
      </c>
    </row>
    <row r="48" spans="1:3" x14ac:dyDescent="0.2">
      <c r="A48" s="325">
        <v>232</v>
      </c>
      <c r="B48" s="325" t="s">
        <v>1531</v>
      </c>
      <c r="C48" s="326" t="s">
        <v>1532</v>
      </c>
    </row>
    <row r="49" spans="1:3" x14ac:dyDescent="0.2">
      <c r="A49" s="325">
        <v>230</v>
      </c>
      <c r="B49" s="325" t="s">
        <v>1533</v>
      </c>
      <c r="C49" s="326" t="s">
        <v>1534</v>
      </c>
    </row>
    <row r="50" spans="1:3" x14ac:dyDescent="0.2">
      <c r="A50" s="325">
        <v>978</v>
      </c>
      <c r="B50" s="325" t="s">
        <v>1535</v>
      </c>
      <c r="C50" s="326" t="s">
        <v>1536</v>
      </c>
    </row>
    <row r="51" spans="1:3" x14ac:dyDescent="0.2">
      <c r="A51" s="325">
        <v>242</v>
      </c>
      <c r="B51" s="325" t="s">
        <v>1537</v>
      </c>
      <c r="C51" s="326" t="s">
        <v>1538</v>
      </c>
    </row>
    <row r="52" spans="1:3" x14ac:dyDescent="0.2">
      <c r="A52" s="325">
        <v>238</v>
      </c>
      <c r="B52" s="325" t="s">
        <v>1539</v>
      </c>
      <c r="C52" s="326" t="s">
        <v>1540</v>
      </c>
    </row>
    <row r="53" spans="1:3" x14ac:dyDescent="0.2">
      <c r="A53" s="325">
        <v>826</v>
      </c>
      <c r="B53" s="325" t="s">
        <v>1541</v>
      </c>
      <c r="C53" s="326" t="s">
        <v>1542</v>
      </c>
    </row>
    <row r="54" spans="1:3" x14ac:dyDescent="0.2">
      <c r="A54" s="325">
        <v>981</v>
      </c>
      <c r="B54" s="325" t="s">
        <v>1543</v>
      </c>
      <c r="C54" s="326" t="s">
        <v>1544</v>
      </c>
    </row>
    <row r="55" spans="1:3" x14ac:dyDescent="0.2">
      <c r="A55" s="325">
        <v>936</v>
      </c>
      <c r="B55" s="325" t="s">
        <v>1545</v>
      </c>
      <c r="C55" s="326" t="s">
        <v>1546</v>
      </c>
    </row>
    <row r="56" spans="1:3" x14ac:dyDescent="0.2">
      <c r="A56" s="325">
        <v>292</v>
      </c>
      <c r="B56" s="325" t="s">
        <v>1547</v>
      </c>
      <c r="C56" s="326" t="s">
        <v>1548</v>
      </c>
    </row>
    <row r="57" spans="1:3" x14ac:dyDescent="0.2">
      <c r="A57" s="325">
        <v>270</v>
      </c>
      <c r="B57" s="325" t="s">
        <v>1549</v>
      </c>
      <c r="C57" s="326" t="s">
        <v>1550</v>
      </c>
    </row>
    <row r="58" spans="1:3" x14ac:dyDescent="0.2">
      <c r="A58" s="325">
        <v>324</v>
      </c>
      <c r="B58" s="325" t="s">
        <v>1551</v>
      </c>
      <c r="C58" s="326" t="s">
        <v>1552</v>
      </c>
    </row>
    <row r="59" spans="1:3" x14ac:dyDescent="0.2">
      <c r="A59" s="325">
        <v>320</v>
      </c>
      <c r="B59" s="325" t="s">
        <v>1553</v>
      </c>
      <c r="C59" s="326" t="s">
        <v>1554</v>
      </c>
    </row>
    <row r="60" spans="1:3" x14ac:dyDescent="0.2">
      <c r="A60" s="325">
        <v>328</v>
      </c>
      <c r="B60" s="325" t="s">
        <v>1555</v>
      </c>
      <c r="C60" s="326" t="s">
        <v>1556</v>
      </c>
    </row>
    <row r="61" spans="1:3" x14ac:dyDescent="0.2">
      <c r="A61" s="325">
        <v>344</v>
      </c>
      <c r="B61" s="325" t="s">
        <v>1557</v>
      </c>
      <c r="C61" s="326" t="s">
        <v>1558</v>
      </c>
    </row>
    <row r="62" spans="1:3" x14ac:dyDescent="0.2">
      <c r="A62" s="325">
        <v>340</v>
      </c>
      <c r="B62" s="325" t="s">
        <v>1559</v>
      </c>
      <c r="C62" s="326" t="s">
        <v>1560</v>
      </c>
    </row>
    <row r="63" spans="1:3" x14ac:dyDescent="0.2">
      <c r="A63" s="325">
        <v>191</v>
      </c>
      <c r="B63" s="325" t="s">
        <v>1561</v>
      </c>
      <c r="C63" s="326" t="s">
        <v>1562</v>
      </c>
    </row>
    <row r="64" spans="1:3" x14ac:dyDescent="0.2">
      <c r="A64" s="325">
        <v>332</v>
      </c>
      <c r="B64" s="325" t="s">
        <v>1563</v>
      </c>
      <c r="C64" s="326" t="s">
        <v>1564</v>
      </c>
    </row>
    <row r="65" spans="1:3" x14ac:dyDescent="0.2">
      <c r="A65" s="325">
        <v>348</v>
      </c>
      <c r="B65" s="325" t="s">
        <v>1565</v>
      </c>
      <c r="C65" s="326" t="s">
        <v>1566</v>
      </c>
    </row>
    <row r="66" spans="1:3" x14ac:dyDescent="0.2">
      <c r="A66" s="325">
        <v>360</v>
      </c>
      <c r="B66" s="325" t="s">
        <v>1567</v>
      </c>
      <c r="C66" s="326" t="s">
        <v>1568</v>
      </c>
    </row>
    <row r="67" spans="1:3" x14ac:dyDescent="0.2">
      <c r="A67" s="325">
        <v>376</v>
      </c>
      <c r="B67" s="325" t="s">
        <v>1569</v>
      </c>
      <c r="C67" s="326" t="s">
        <v>1570</v>
      </c>
    </row>
    <row r="68" spans="1:3" x14ac:dyDescent="0.2">
      <c r="A68" s="325">
        <v>356</v>
      </c>
      <c r="B68" s="325" t="s">
        <v>1571</v>
      </c>
      <c r="C68" s="326" t="s">
        <v>1572</v>
      </c>
    </row>
    <row r="69" spans="1:3" x14ac:dyDescent="0.2">
      <c r="A69" s="325">
        <v>368</v>
      </c>
      <c r="B69" s="325" t="s">
        <v>1573</v>
      </c>
      <c r="C69" s="326" t="s">
        <v>1574</v>
      </c>
    </row>
    <row r="70" spans="1:3" x14ac:dyDescent="0.2">
      <c r="A70" s="325">
        <v>364</v>
      </c>
      <c r="B70" s="325" t="s">
        <v>1575</v>
      </c>
      <c r="C70" s="326" t="s">
        <v>1576</v>
      </c>
    </row>
    <row r="71" spans="1:3" x14ac:dyDescent="0.2">
      <c r="A71" s="325">
        <v>352</v>
      </c>
      <c r="B71" s="325" t="s">
        <v>1577</v>
      </c>
      <c r="C71" s="326" t="s">
        <v>1578</v>
      </c>
    </row>
    <row r="72" spans="1:3" x14ac:dyDescent="0.2">
      <c r="A72" s="325">
        <v>388</v>
      </c>
      <c r="B72" s="325" t="s">
        <v>1579</v>
      </c>
      <c r="C72" s="326" t="s">
        <v>1580</v>
      </c>
    </row>
    <row r="73" spans="1:3" x14ac:dyDescent="0.2">
      <c r="A73" s="325">
        <v>400</v>
      </c>
      <c r="B73" s="325" t="s">
        <v>1581</v>
      </c>
      <c r="C73" s="326" t="s">
        <v>1582</v>
      </c>
    </row>
    <row r="74" spans="1:3" x14ac:dyDescent="0.2">
      <c r="A74" s="325">
        <v>392</v>
      </c>
      <c r="B74" s="325" t="s">
        <v>1583</v>
      </c>
      <c r="C74" s="326" t="s">
        <v>1584</v>
      </c>
    </row>
    <row r="75" spans="1:3" x14ac:dyDescent="0.2">
      <c r="A75" s="325">
        <v>404</v>
      </c>
      <c r="B75" s="325" t="s">
        <v>1585</v>
      </c>
      <c r="C75" s="326" t="s">
        <v>1586</v>
      </c>
    </row>
    <row r="76" spans="1:3" x14ac:dyDescent="0.2">
      <c r="A76" s="325">
        <v>417</v>
      </c>
      <c r="B76" s="325" t="s">
        <v>1587</v>
      </c>
      <c r="C76" s="326" t="s">
        <v>1588</v>
      </c>
    </row>
    <row r="77" spans="1:3" x14ac:dyDescent="0.2">
      <c r="A77" s="325">
        <v>116</v>
      </c>
      <c r="B77" s="325" t="s">
        <v>1589</v>
      </c>
      <c r="C77" s="326" t="s">
        <v>1590</v>
      </c>
    </row>
    <row r="78" spans="1:3" x14ac:dyDescent="0.2">
      <c r="A78" s="325">
        <v>174</v>
      </c>
      <c r="B78" s="325" t="s">
        <v>1591</v>
      </c>
      <c r="C78" s="326" t="s">
        <v>1592</v>
      </c>
    </row>
    <row r="79" spans="1:3" x14ac:dyDescent="0.2">
      <c r="A79" s="325">
        <v>408</v>
      </c>
      <c r="B79" s="325" t="s">
        <v>1593</v>
      </c>
      <c r="C79" s="326" t="s">
        <v>1594</v>
      </c>
    </row>
    <row r="80" spans="1:3" x14ac:dyDescent="0.2">
      <c r="A80" s="325">
        <v>410</v>
      </c>
      <c r="B80" s="325" t="s">
        <v>1595</v>
      </c>
      <c r="C80" s="326" t="s">
        <v>1596</v>
      </c>
    </row>
    <row r="81" spans="1:3" x14ac:dyDescent="0.2">
      <c r="A81" s="325">
        <v>414</v>
      </c>
      <c r="B81" s="325" t="s">
        <v>1597</v>
      </c>
      <c r="C81" s="326" t="s">
        <v>1598</v>
      </c>
    </row>
    <row r="82" spans="1:3" x14ac:dyDescent="0.2">
      <c r="A82" s="325">
        <v>136</v>
      </c>
      <c r="B82" s="325" t="s">
        <v>1599</v>
      </c>
      <c r="C82" s="326" t="s">
        <v>1600</v>
      </c>
    </row>
    <row r="83" spans="1:3" x14ac:dyDescent="0.2">
      <c r="A83" s="325">
        <v>398</v>
      </c>
      <c r="B83" s="325" t="s">
        <v>19</v>
      </c>
      <c r="C83" s="326" t="s">
        <v>1601</v>
      </c>
    </row>
    <row r="84" spans="1:3" x14ac:dyDescent="0.2">
      <c r="A84" s="325">
        <v>418</v>
      </c>
      <c r="B84" s="325" t="s">
        <v>1602</v>
      </c>
      <c r="C84" s="326" t="s">
        <v>1603</v>
      </c>
    </row>
    <row r="85" spans="1:3" x14ac:dyDescent="0.2">
      <c r="A85" s="325">
        <v>422</v>
      </c>
      <c r="B85" s="325" t="s">
        <v>1604</v>
      </c>
      <c r="C85" s="326" t="s">
        <v>1605</v>
      </c>
    </row>
    <row r="86" spans="1:3" x14ac:dyDescent="0.2">
      <c r="A86" s="325">
        <v>144</v>
      </c>
      <c r="B86" s="325" t="s">
        <v>1606</v>
      </c>
      <c r="C86" s="326" t="s">
        <v>1607</v>
      </c>
    </row>
    <row r="87" spans="1:3" x14ac:dyDescent="0.2">
      <c r="A87" s="325">
        <v>430</v>
      </c>
      <c r="B87" s="325" t="s">
        <v>1608</v>
      </c>
      <c r="C87" s="326" t="s">
        <v>1609</v>
      </c>
    </row>
    <row r="88" spans="1:3" x14ac:dyDescent="0.2">
      <c r="A88" s="325">
        <v>426</v>
      </c>
      <c r="B88" s="325" t="s">
        <v>1610</v>
      </c>
      <c r="C88" s="326" t="s">
        <v>1611</v>
      </c>
    </row>
    <row r="89" spans="1:3" x14ac:dyDescent="0.2">
      <c r="A89" s="325">
        <v>440</v>
      </c>
      <c r="B89" s="325" t="s">
        <v>1612</v>
      </c>
      <c r="C89" s="326" t="s">
        <v>1613</v>
      </c>
    </row>
    <row r="90" spans="1:3" x14ac:dyDescent="0.2">
      <c r="A90" s="325" t="s">
        <v>1614</v>
      </c>
      <c r="B90" s="325" t="s">
        <v>1615</v>
      </c>
      <c r="C90" s="326" t="s">
        <v>1616</v>
      </c>
    </row>
    <row r="91" spans="1:3" x14ac:dyDescent="0.2">
      <c r="A91" s="325">
        <v>434</v>
      </c>
      <c r="B91" s="325" t="s">
        <v>1617</v>
      </c>
      <c r="C91" s="326" t="s">
        <v>1618</v>
      </c>
    </row>
    <row r="92" spans="1:3" x14ac:dyDescent="0.2">
      <c r="A92" s="325">
        <v>504</v>
      </c>
      <c r="B92" s="325" t="s">
        <v>1619</v>
      </c>
      <c r="C92" s="326" t="s">
        <v>1620</v>
      </c>
    </row>
    <row r="93" spans="1:3" x14ac:dyDescent="0.2">
      <c r="A93" s="325">
        <v>498</v>
      </c>
      <c r="B93" s="325" t="s">
        <v>1621</v>
      </c>
      <c r="C93" s="326" t="s">
        <v>1622</v>
      </c>
    </row>
    <row r="94" spans="1:3" x14ac:dyDescent="0.2">
      <c r="A94" s="325">
        <v>969</v>
      </c>
      <c r="B94" s="325" t="s">
        <v>1623</v>
      </c>
      <c r="C94" s="326" t="s">
        <v>1624</v>
      </c>
    </row>
    <row r="95" spans="1:3" x14ac:dyDescent="0.2">
      <c r="A95" s="325">
        <v>807</v>
      </c>
      <c r="B95" s="325" t="s">
        <v>1625</v>
      </c>
      <c r="C95" s="326" t="s">
        <v>1626</v>
      </c>
    </row>
    <row r="96" spans="1:3" x14ac:dyDescent="0.2">
      <c r="A96" s="325">
        <v>104</v>
      </c>
      <c r="B96" s="325" t="s">
        <v>1627</v>
      </c>
      <c r="C96" s="326" t="s">
        <v>1628</v>
      </c>
    </row>
    <row r="97" spans="1:3" x14ac:dyDescent="0.2">
      <c r="A97" s="325">
        <v>496</v>
      </c>
      <c r="B97" s="325" t="s">
        <v>1629</v>
      </c>
      <c r="C97" s="326" t="s">
        <v>1630</v>
      </c>
    </row>
    <row r="98" spans="1:3" x14ac:dyDescent="0.2">
      <c r="A98" s="325">
        <v>446</v>
      </c>
      <c r="B98" s="325" t="s">
        <v>1631</v>
      </c>
      <c r="C98" s="326" t="s">
        <v>1632</v>
      </c>
    </row>
    <row r="99" spans="1:3" x14ac:dyDescent="0.2">
      <c r="A99" s="325">
        <v>478</v>
      </c>
      <c r="B99" s="325" t="s">
        <v>1633</v>
      </c>
      <c r="C99" s="326" t="s">
        <v>1634</v>
      </c>
    </row>
    <row r="100" spans="1:3" x14ac:dyDescent="0.2">
      <c r="A100" s="325">
        <v>480</v>
      </c>
      <c r="B100" s="325" t="s">
        <v>1635</v>
      </c>
      <c r="C100" s="326" t="s">
        <v>1636</v>
      </c>
    </row>
    <row r="101" spans="1:3" x14ac:dyDescent="0.2">
      <c r="A101" s="325">
        <v>462</v>
      </c>
      <c r="B101" s="325" t="s">
        <v>1637</v>
      </c>
      <c r="C101" s="326" t="s">
        <v>1638</v>
      </c>
    </row>
    <row r="102" spans="1:3" x14ac:dyDescent="0.2">
      <c r="A102" s="325">
        <v>454</v>
      </c>
      <c r="B102" s="325" t="s">
        <v>1639</v>
      </c>
      <c r="C102" s="326" t="s">
        <v>1640</v>
      </c>
    </row>
    <row r="103" spans="1:3" x14ac:dyDescent="0.2">
      <c r="A103" s="325">
        <v>484</v>
      </c>
      <c r="B103" s="325" t="s">
        <v>1641</v>
      </c>
      <c r="C103" s="326" t="s">
        <v>1642</v>
      </c>
    </row>
    <row r="104" spans="1:3" x14ac:dyDescent="0.2">
      <c r="A104" s="325">
        <v>458</v>
      </c>
      <c r="B104" s="325" t="s">
        <v>1643</v>
      </c>
      <c r="C104" s="326" t="s">
        <v>1644</v>
      </c>
    </row>
    <row r="105" spans="1:3" x14ac:dyDescent="0.2">
      <c r="A105" s="325">
        <v>943</v>
      </c>
      <c r="B105" s="325" t="s">
        <v>1645</v>
      </c>
      <c r="C105" s="326" t="s">
        <v>1646</v>
      </c>
    </row>
    <row r="106" spans="1:3" x14ac:dyDescent="0.2">
      <c r="A106" s="325">
        <v>516</v>
      </c>
      <c r="B106" s="325" t="s">
        <v>1647</v>
      </c>
      <c r="C106" s="326" t="s">
        <v>1648</v>
      </c>
    </row>
    <row r="107" spans="1:3" x14ac:dyDescent="0.2">
      <c r="A107" s="325">
        <v>566</v>
      </c>
      <c r="B107" s="325" t="s">
        <v>1649</v>
      </c>
      <c r="C107" s="326" t="s">
        <v>1650</v>
      </c>
    </row>
    <row r="108" spans="1:3" x14ac:dyDescent="0.2">
      <c r="A108" s="325">
        <v>558</v>
      </c>
      <c r="B108" s="325" t="s">
        <v>1651</v>
      </c>
      <c r="C108" s="326" t="s">
        <v>1652</v>
      </c>
    </row>
    <row r="109" spans="1:3" x14ac:dyDescent="0.2">
      <c r="A109" s="325">
        <v>578</v>
      </c>
      <c r="B109" s="325" t="s">
        <v>1653</v>
      </c>
      <c r="C109" s="326" t="s">
        <v>1654</v>
      </c>
    </row>
    <row r="110" spans="1:3" x14ac:dyDescent="0.2">
      <c r="A110" s="325">
        <v>524</v>
      </c>
      <c r="B110" s="325" t="s">
        <v>1655</v>
      </c>
      <c r="C110" s="326" t="s">
        <v>1656</v>
      </c>
    </row>
    <row r="111" spans="1:3" x14ac:dyDescent="0.2">
      <c r="A111" s="325">
        <v>554</v>
      </c>
      <c r="B111" s="325" t="s">
        <v>1657</v>
      </c>
      <c r="C111" s="326" t="s">
        <v>1658</v>
      </c>
    </row>
    <row r="112" spans="1:3" x14ac:dyDescent="0.2">
      <c r="A112" s="325">
        <v>512</v>
      </c>
      <c r="B112" s="325" t="s">
        <v>1659</v>
      </c>
      <c r="C112" s="326" t="s">
        <v>1660</v>
      </c>
    </row>
    <row r="113" spans="1:3" x14ac:dyDescent="0.2">
      <c r="A113" s="325">
        <v>590</v>
      </c>
      <c r="B113" s="325" t="s">
        <v>1661</v>
      </c>
      <c r="C113" s="326" t="s">
        <v>1662</v>
      </c>
    </row>
    <row r="114" spans="1:3" x14ac:dyDescent="0.2">
      <c r="A114" s="325">
        <v>604</v>
      </c>
      <c r="B114" s="325" t="s">
        <v>1663</v>
      </c>
      <c r="C114" s="326" t="s">
        <v>1664</v>
      </c>
    </row>
    <row r="115" spans="1:3" x14ac:dyDescent="0.2">
      <c r="A115" s="325">
        <v>598</v>
      </c>
      <c r="B115" s="325" t="s">
        <v>1665</v>
      </c>
      <c r="C115" s="326" t="s">
        <v>1666</v>
      </c>
    </row>
    <row r="116" spans="1:3" x14ac:dyDescent="0.2">
      <c r="A116" s="325">
        <v>608</v>
      </c>
      <c r="B116" s="325" t="s">
        <v>1667</v>
      </c>
      <c r="C116" s="326" t="s">
        <v>1668</v>
      </c>
    </row>
    <row r="117" spans="1:3" x14ac:dyDescent="0.2">
      <c r="A117" s="325">
        <v>586</v>
      </c>
      <c r="B117" s="325" t="s">
        <v>1669</v>
      </c>
      <c r="C117" s="326" t="s">
        <v>1670</v>
      </c>
    </row>
    <row r="118" spans="1:3" x14ac:dyDescent="0.2">
      <c r="A118" s="325">
        <v>985</v>
      </c>
      <c r="B118" s="325" t="s">
        <v>1671</v>
      </c>
      <c r="C118" s="326" t="s">
        <v>1672</v>
      </c>
    </row>
    <row r="119" spans="1:3" x14ac:dyDescent="0.2">
      <c r="A119" s="325">
        <v>600</v>
      </c>
      <c r="B119" s="325" t="s">
        <v>1673</v>
      </c>
      <c r="C119" s="326" t="s">
        <v>1674</v>
      </c>
    </row>
    <row r="120" spans="1:3" x14ac:dyDescent="0.2">
      <c r="A120" s="325">
        <v>634</v>
      </c>
      <c r="B120" s="325" t="s">
        <v>1675</v>
      </c>
      <c r="C120" s="326" t="s">
        <v>1676</v>
      </c>
    </row>
    <row r="121" spans="1:3" x14ac:dyDescent="0.2">
      <c r="A121" s="325">
        <v>946</v>
      </c>
      <c r="B121" s="325" t="s">
        <v>1677</v>
      </c>
      <c r="C121" s="326" t="s">
        <v>1678</v>
      </c>
    </row>
    <row r="122" spans="1:3" x14ac:dyDescent="0.2">
      <c r="A122" s="325">
        <v>941</v>
      </c>
      <c r="B122" s="325" t="s">
        <v>1679</v>
      </c>
      <c r="C122" s="326" t="s">
        <v>1680</v>
      </c>
    </row>
    <row r="123" spans="1:3" x14ac:dyDescent="0.2">
      <c r="A123" s="325">
        <v>643</v>
      </c>
      <c r="B123" s="325" t="s">
        <v>1681</v>
      </c>
      <c r="C123" s="326" t="s">
        <v>1682</v>
      </c>
    </row>
    <row r="124" spans="1:3" x14ac:dyDescent="0.2">
      <c r="A124" s="325">
        <v>646</v>
      </c>
      <c r="B124" s="325" t="s">
        <v>1683</v>
      </c>
      <c r="C124" s="326" t="s">
        <v>1684</v>
      </c>
    </row>
    <row r="125" spans="1:3" x14ac:dyDescent="0.2">
      <c r="A125" s="325">
        <v>682</v>
      </c>
      <c r="B125" s="325" t="s">
        <v>1685</v>
      </c>
      <c r="C125" s="326" t="s">
        <v>1686</v>
      </c>
    </row>
    <row r="126" spans="1:3" x14ac:dyDescent="0.2">
      <c r="A126" s="325">
        <v>90</v>
      </c>
      <c r="B126" s="325" t="s">
        <v>1687</v>
      </c>
      <c r="C126" s="326" t="s">
        <v>1688</v>
      </c>
    </row>
    <row r="127" spans="1:3" x14ac:dyDescent="0.2">
      <c r="A127" s="325">
        <v>690</v>
      </c>
      <c r="B127" s="325" t="s">
        <v>1689</v>
      </c>
      <c r="C127" s="326" t="s">
        <v>1690</v>
      </c>
    </row>
    <row r="128" spans="1:3" x14ac:dyDescent="0.2">
      <c r="A128" s="325">
        <v>938</v>
      </c>
      <c r="B128" s="325" t="s">
        <v>1691</v>
      </c>
      <c r="C128" s="326" t="s">
        <v>1692</v>
      </c>
    </row>
    <row r="129" spans="1:3" x14ac:dyDescent="0.2">
      <c r="A129" s="325">
        <v>752</v>
      </c>
      <c r="B129" s="325" t="s">
        <v>1693</v>
      </c>
      <c r="C129" s="326" t="s">
        <v>1694</v>
      </c>
    </row>
    <row r="130" spans="1:3" x14ac:dyDescent="0.2">
      <c r="A130" s="325">
        <v>702</v>
      </c>
      <c r="B130" s="325" t="s">
        <v>1695</v>
      </c>
      <c r="C130" s="326" t="s">
        <v>1696</v>
      </c>
    </row>
    <row r="131" spans="1:3" x14ac:dyDescent="0.2">
      <c r="A131" s="325">
        <v>654</v>
      </c>
      <c r="B131" s="325" t="s">
        <v>1697</v>
      </c>
      <c r="C131" s="326" t="s">
        <v>1698</v>
      </c>
    </row>
    <row r="132" spans="1:3" x14ac:dyDescent="0.2">
      <c r="A132" s="325">
        <v>694</v>
      </c>
      <c r="B132" s="325" t="s">
        <v>1699</v>
      </c>
      <c r="C132" s="326" t="s">
        <v>1700</v>
      </c>
    </row>
    <row r="133" spans="1:3" x14ac:dyDescent="0.2">
      <c r="A133" s="325">
        <v>706</v>
      </c>
      <c r="B133" s="325" t="s">
        <v>1701</v>
      </c>
      <c r="C133" s="326" t="s">
        <v>1702</v>
      </c>
    </row>
    <row r="134" spans="1:3" x14ac:dyDescent="0.2">
      <c r="A134" s="325">
        <v>968</v>
      </c>
      <c r="B134" s="325" t="s">
        <v>1703</v>
      </c>
      <c r="C134" s="326" t="s">
        <v>1704</v>
      </c>
    </row>
    <row r="135" spans="1:3" x14ac:dyDescent="0.2">
      <c r="A135" s="325">
        <v>728</v>
      </c>
      <c r="B135" s="325" t="s">
        <v>1705</v>
      </c>
      <c r="C135" s="326" t="s">
        <v>1706</v>
      </c>
    </row>
    <row r="136" spans="1:3" x14ac:dyDescent="0.2">
      <c r="A136" s="325">
        <v>678</v>
      </c>
      <c r="B136" s="325" t="s">
        <v>1707</v>
      </c>
      <c r="C136" s="326" t="s">
        <v>1708</v>
      </c>
    </row>
    <row r="137" spans="1:3" x14ac:dyDescent="0.2">
      <c r="A137" s="325">
        <v>222</v>
      </c>
      <c r="B137" s="325" t="s">
        <v>1709</v>
      </c>
      <c r="C137" s="326" t="s">
        <v>1710</v>
      </c>
    </row>
    <row r="138" spans="1:3" x14ac:dyDescent="0.2">
      <c r="A138" s="325">
        <v>760</v>
      </c>
      <c r="B138" s="325" t="s">
        <v>1711</v>
      </c>
      <c r="C138" s="326" t="s">
        <v>1712</v>
      </c>
    </row>
    <row r="139" spans="1:3" x14ac:dyDescent="0.2">
      <c r="A139" s="325">
        <v>748</v>
      </c>
      <c r="B139" s="325" t="s">
        <v>1713</v>
      </c>
      <c r="C139" s="326" t="s">
        <v>1714</v>
      </c>
    </row>
    <row r="140" spans="1:3" x14ac:dyDescent="0.2">
      <c r="A140" s="325">
        <v>764</v>
      </c>
      <c r="B140" s="325" t="s">
        <v>1715</v>
      </c>
      <c r="C140" s="326" t="s">
        <v>1716</v>
      </c>
    </row>
    <row r="141" spans="1:3" x14ac:dyDescent="0.2">
      <c r="A141" s="325">
        <v>972</v>
      </c>
      <c r="B141" s="325" t="s">
        <v>1717</v>
      </c>
      <c r="C141" s="326" t="s">
        <v>1718</v>
      </c>
    </row>
    <row r="142" spans="1:3" x14ac:dyDescent="0.2">
      <c r="A142" s="325">
        <v>934</v>
      </c>
      <c r="B142" s="325" t="s">
        <v>1719</v>
      </c>
      <c r="C142" s="326" t="s">
        <v>1720</v>
      </c>
    </row>
    <row r="143" spans="1:3" x14ac:dyDescent="0.2">
      <c r="A143" s="325">
        <v>788</v>
      </c>
      <c r="B143" s="325" t="s">
        <v>1721</v>
      </c>
      <c r="C143" s="326" t="s">
        <v>1722</v>
      </c>
    </row>
    <row r="144" spans="1:3" x14ac:dyDescent="0.2">
      <c r="A144" s="325">
        <v>776</v>
      </c>
      <c r="B144" s="325" t="s">
        <v>1723</v>
      </c>
      <c r="C144" s="326" t="s">
        <v>1724</v>
      </c>
    </row>
    <row r="145" spans="1:3" x14ac:dyDescent="0.2">
      <c r="A145" s="325">
        <v>949</v>
      </c>
      <c r="B145" s="325" t="s">
        <v>1725</v>
      </c>
      <c r="C145" s="326" t="s">
        <v>1726</v>
      </c>
    </row>
    <row r="146" spans="1:3" x14ac:dyDescent="0.2">
      <c r="A146" s="325">
        <v>780</v>
      </c>
      <c r="B146" s="325" t="s">
        <v>1727</v>
      </c>
      <c r="C146" s="326" t="s">
        <v>1728</v>
      </c>
    </row>
    <row r="147" spans="1:3" x14ac:dyDescent="0.2">
      <c r="A147" s="325">
        <v>901</v>
      </c>
      <c r="B147" s="325" t="s">
        <v>1729</v>
      </c>
      <c r="C147" s="326" t="s">
        <v>1730</v>
      </c>
    </row>
    <row r="148" spans="1:3" x14ac:dyDescent="0.2">
      <c r="A148" s="325">
        <v>834</v>
      </c>
      <c r="B148" s="325" t="s">
        <v>1731</v>
      </c>
      <c r="C148" s="326" t="s">
        <v>1732</v>
      </c>
    </row>
    <row r="149" spans="1:3" x14ac:dyDescent="0.2">
      <c r="A149" s="325">
        <v>980</v>
      </c>
      <c r="B149" s="325" t="s">
        <v>1733</v>
      </c>
      <c r="C149" s="326" t="s">
        <v>1734</v>
      </c>
    </row>
    <row r="150" spans="1:3" x14ac:dyDescent="0.2">
      <c r="A150" s="325">
        <v>800</v>
      </c>
      <c r="B150" s="325" t="s">
        <v>1735</v>
      </c>
      <c r="C150" s="326" t="s">
        <v>1736</v>
      </c>
    </row>
    <row r="151" spans="1:3" x14ac:dyDescent="0.2">
      <c r="A151" s="325">
        <v>840</v>
      </c>
      <c r="B151" s="325" t="s">
        <v>1737</v>
      </c>
      <c r="C151" s="326" t="s">
        <v>1738</v>
      </c>
    </row>
    <row r="152" spans="1:3" x14ac:dyDescent="0.2">
      <c r="A152" s="325">
        <v>940</v>
      </c>
      <c r="B152" s="325" t="s">
        <v>1739</v>
      </c>
      <c r="C152" s="326" t="s">
        <v>1740</v>
      </c>
    </row>
    <row r="153" spans="1:3" x14ac:dyDescent="0.2">
      <c r="A153" s="325">
        <v>858</v>
      </c>
      <c r="B153" s="325" t="s">
        <v>1741</v>
      </c>
      <c r="C153" s="326" t="s">
        <v>1742</v>
      </c>
    </row>
    <row r="154" spans="1:3" x14ac:dyDescent="0.2">
      <c r="A154" s="325">
        <v>860</v>
      </c>
      <c r="B154" s="325" t="s">
        <v>1743</v>
      </c>
      <c r="C154" s="326" t="s">
        <v>1744</v>
      </c>
    </row>
    <row r="155" spans="1:3" x14ac:dyDescent="0.2">
      <c r="A155" s="325">
        <v>937</v>
      </c>
      <c r="B155" s="325" t="s">
        <v>1745</v>
      </c>
      <c r="C155" s="326" t="s">
        <v>1746</v>
      </c>
    </row>
    <row r="156" spans="1:3" x14ac:dyDescent="0.2">
      <c r="A156" s="325">
        <v>704</v>
      </c>
      <c r="B156" s="325" t="s">
        <v>1747</v>
      </c>
      <c r="C156" s="326" t="s">
        <v>1748</v>
      </c>
    </row>
    <row r="157" spans="1:3" x14ac:dyDescent="0.2">
      <c r="A157" s="325">
        <v>548</v>
      </c>
      <c r="B157" s="325" t="s">
        <v>1749</v>
      </c>
      <c r="C157" s="326" t="s">
        <v>1750</v>
      </c>
    </row>
    <row r="158" spans="1:3" x14ac:dyDescent="0.2">
      <c r="A158" s="325">
        <v>882</v>
      </c>
      <c r="B158" s="325" t="s">
        <v>1751</v>
      </c>
      <c r="C158" s="326" t="s">
        <v>1752</v>
      </c>
    </row>
    <row r="159" spans="1:3" x14ac:dyDescent="0.2">
      <c r="A159" s="325" t="s">
        <v>1753</v>
      </c>
      <c r="B159" s="325" t="s">
        <v>1754</v>
      </c>
      <c r="C159" s="326" t="s">
        <v>1755</v>
      </c>
    </row>
    <row r="160" spans="1:3" x14ac:dyDescent="0.2">
      <c r="A160" s="325">
        <v>951</v>
      </c>
      <c r="B160" s="325" t="s">
        <v>1756</v>
      </c>
      <c r="C160" s="326" t="s">
        <v>1757</v>
      </c>
    </row>
    <row r="161" spans="1:3" x14ac:dyDescent="0.2">
      <c r="A161" s="325">
        <v>960</v>
      </c>
      <c r="B161" s="325" t="s">
        <v>1758</v>
      </c>
      <c r="C161" s="326" t="s">
        <v>1759</v>
      </c>
    </row>
    <row r="162" spans="1:3" x14ac:dyDescent="0.2">
      <c r="A162" s="325" t="s">
        <v>1760</v>
      </c>
      <c r="B162" s="325" t="s">
        <v>1761</v>
      </c>
      <c r="C162" s="326" t="s">
        <v>1762</v>
      </c>
    </row>
    <row r="163" spans="1:3" x14ac:dyDescent="0.2">
      <c r="A163" s="325">
        <v>953</v>
      </c>
      <c r="B163" s="325" t="s">
        <v>1763</v>
      </c>
      <c r="C163" s="326" t="s">
        <v>1764</v>
      </c>
    </row>
    <row r="164" spans="1:3" x14ac:dyDescent="0.2">
      <c r="A164" s="325">
        <v>886</v>
      </c>
      <c r="B164" s="325" t="s">
        <v>1765</v>
      </c>
      <c r="C164" s="326" t="s">
        <v>1766</v>
      </c>
    </row>
    <row r="165" spans="1:3" x14ac:dyDescent="0.2">
      <c r="A165" s="325">
        <v>710</v>
      </c>
      <c r="B165" s="325" t="s">
        <v>1767</v>
      </c>
      <c r="C165" s="326" t="s">
        <v>1768</v>
      </c>
    </row>
    <row r="166" spans="1:3" x14ac:dyDescent="0.2">
      <c r="A166" s="325">
        <v>967</v>
      </c>
      <c r="B166" s="325" t="s">
        <v>1769</v>
      </c>
      <c r="C166" s="326" t="s">
        <v>1770</v>
      </c>
    </row>
    <row r="167" spans="1:3" x14ac:dyDescent="0.2">
      <c r="A167" s="325">
        <v>932</v>
      </c>
      <c r="B167" s="325" t="s">
        <v>1771</v>
      </c>
      <c r="C167" s="326" t="s">
        <v>1772</v>
      </c>
    </row>
    <row r="168" spans="1:3" x14ac:dyDescent="0.2">
      <c r="A168" s="337" t="s">
        <v>1773</v>
      </c>
      <c r="B168" s="199"/>
      <c r="C168" s="199"/>
    </row>
    <row r="169" spans="1:3" x14ac:dyDescent="0.2">
      <c r="A169" s="337" t="s">
        <v>1774</v>
      </c>
      <c r="B169" s="199"/>
      <c r="C169" s="199"/>
    </row>
    <row r="170" spans="1:3" x14ac:dyDescent="0.2">
      <c r="A170" s="337" t="s">
        <v>1775</v>
      </c>
      <c r="B170" s="199"/>
      <c r="C170" s="199"/>
    </row>
    <row r="171" spans="1:3" x14ac:dyDescent="0.2">
      <c r="A171" s="338" t="s">
        <v>1776</v>
      </c>
      <c r="B171" s="199"/>
      <c r="C171" s="199"/>
    </row>
  </sheetData>
  <sheetProtection selectLockedCells="1" selectUnlockedCells="1"/>
  <mergeCells count="2">
    <mergeCell ref="A1:C1"/>
    <mergeCell ref="A2:C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64</vt:i4>
      </vt:variant>
      <vt:variant>
        <vt:lpstr>Именованные диапазоны</vt:lpstr>
      </vt:variant>
      <vt:variant>
        <vt:i4>4</vt:i4>
      </vt:variant>
    </vt:vector>
  </HeadingPairs>
  <TitlesOfParts>
    <vt:vector size="68" baseType="lpstr">
      <vt:lpstr>ВВЕДЕНИЕ</vt:lpstr>
      <vt:lpstr>Декларация</vt:lpstr>
      <vt:lpstr>100.00.001</vt:lpstr>
      <vt:lpstr>100.00.002</vt:lpstr>
      <vt:lpstr>100.00.003</vt:lpstr>
      <vt:lpstr>100.00.004</vt:lpstr>
      <vt:lpstr>100.00.007</vt:lpstr>
      <vt:lpstr>100.00.008</vt:lpstr>
      <vt:lpstr>100.00.009</vt:lpstr>
      <vt:lpstr>100.00.010</vt:lpstr>
      <vt:lpstr>100.00.014 ст.278-279</vt:lpstr>
      <vt:lpstr>100.00.014и100.00.035КурсРа</vt:lpstr>
      <vt:lpstr>НР-100.00.014др.доходы</vt:lpstr>
      <vt:lpstr>100.00.016 корр</vt:lpstr>
      <vt:lpstr>100.00.017</vt:lpstr>
      <vt:lpstr>100.00.019I</vt:lpstr>
      <vt:lpstr>100.00.019II</vt:lpstr>
      <vt:lpstr>100.00.019IIIA</vt:lpstr>
      <vt:lpstr>100.00.019IIIB</vt:lpstr>
      <vt:lpstr>100.00.019IIIС</vt:lpstr>
      <vt:lpstr>100.00.019IIID</vt:lpstr>
      <vt:lpstr>100.00.019IIIE</vt:lpstr>
      <vt:lpstr>100.00.019IIIF</vt:lpstr>
      <vt:lpstr>100.00.019IIIG</vt:lpstr>
      <vt:lpstr>100.00.019IIIH</vt:lpstr>
      <vt:lpstr>100.00.019IV</vt:lpstr>
      <vt:lpstr>100.00.019V и IX</vt:lpstr>
      <vt:lpstr>100.00.019VI</vt:lpstr>
      <vt:lpstr>100.00.019VII</vt:lpstr>
      <vt:lpstr>100.00.019VIII</vt:lpstr>
      <vt:lpstr>100.00.020</vt:lpstr>
      <vt:lpstr>100.00.021</vt:lpstr>
      <vt:lpstr>100.00.022ГФСС</vt:lpstr>
      <vt:lpstr>100.00.022 ФСМС</vt:lpstr>
      <vt:lpstr>100.00.023</vt:lpstr>
      <vt:lpstr>100.00.024</vt:lpstr>
      <vt:lpstr>100.00.025</vt:lpstr>
      <vt:lpstr>НР Вычет по ФА</vt:lpstr>
      <vt:lpstr>ФОРМА-100.02</vt:lpstr>
      <vt:lpstr>100.00.027</vt:lpstr>
      <vt:lpstr>100.00.032</vt:lpstr>
      <vt:lpstr>100.00.034</vt:lpstr>
      <vt:lpstr>100.00.036</vt:lpstr>
      <vt:lpstr>100.00.037</vt:lpstr>
      <vt:lpstr>100.00.038</vt:lpstr>
      <vt:lpstr>100.00.039 Проч расх</vt:lpstr>
      <vt:lpstr>100.00.041</vt:lpstr>
      <vt:lpstr>100.00.045 и 100.00.058I</vt:lpstr>
      <vt:lpstr>100.00.052</vt:lpstr>
      <vt:lpstr>100.00.054</vt:lpstr>
      <vt:lpstr>100.00.058III</vt:lpstr>
      <vt:lpstr>100.00.058IV-V</vt:lpstr>
      <vt:lpstr>ФОРМА 100.10</vt:lpstr>
      <vt:lpstr>ФОРМА 100.11</vt:lpstr>
      <vt:lpstr>ББ</vt:lpstr>
      <vt:lpstr>ФОРМА 100.07</vt:lpstr>
      <vt:lpstr>ОПиУ</vt:lpstr>
      <vt:lpstr>Отчет о ДДС</vt:lpstr>
      <vt:lpstr>Капитал</vt:lpstr>
      <vt:lpstr>СВЕРКА</vt:lpstr>
      <vt:lpstr>Коды доходов</vt:lpstr>
      <vt:lpstr>Коды МД</vt:lpstr>
      <vt:lpstr>Коды стран</vt:lpstr>
      <vt:lpstr>Коды валют</vt:lpstr>
      <vt:lpstr>SUB1320105</vt:lpstr>
      <vt:lpstr>'100.00.037'!Область_печати</vt:lpstr>
      <vt:lpstr>ОПиУ!Область_печати</vt:lpstr>
      <vt:lpstr>'Отчет о ДДС'!Область_печати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aliya</dc:creator>
  <cp:lastModifiedBy>Анна Вдовченко</cp:lastModifiedBy>
  <cp:lastPrinted>2020-03-12T19:01:34Z</cp:lastPrinted>
  <dcterms:created xsi:type="dcterms:W3CDTF">2016-01-15T09:48:36Z</dcterms:created>
  <dcterms:modified xsi:type="dcterms:W3CDTF">2020-03-13T08:01:50Z</dcterms:modified>
</cp:coreProperties>
</file>