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УЧЕТ\2024\Форма 710.00 2024\"/>
    </mc:Choice>
  </mc:AlternateContent>
  <xr:revisionPtr revIDLastSave="0" documentId="13_ncr:1_{EE5B76E4-B826-44C1-B24E-0C51B907151D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РТ по налогу на ИБ (1)" sheetId="4" r:id="rId1"/>
    <sheet name="РТ по налогу на ИБ (2)" sheetId="1" r:id="rId2"/>
    <sheet name="РТ по НДС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3" i="1"/>
  <c r="G22" i="1"/>
  <c r="G21" i="1"/>
  <c r="G19" i="1"/>
  <c r="G18" i="1"/>
  <c r="G17" i="1"/>
  <c r="G15" i="1"/>
  <c r="G14" i="1"/>
  <c r="G13" i="1"/>
  <c r="G11" i="1"/>
  <c r="G10" i="1"/>
  <c r="G9" i="1"/>
  <c r="G7" i="1"/>
  <c r="G6" i="1"/>
  <c r="G5" i="1"/>
  <c r="G27" i="4"/>
  <c r="G26" i="4"/>
  <c r="G25" i="4"/>
  <c r="G23" i="4"/>
  <c r="G22" i="4"/>
  <c r="G21" i="4"/>
  <c r="G19" i="4"/>
  <c r="G18" i="4"/>
  <c r="G17" i="4"/>
  <c r="G15" i="4"/>
  <c r="G14" i="4"/>
  <c r="G13" i="4"/>
  <c r="G11" i="4"/>
  <c r="G10" i="4"/>
  <c r="G9" i="4"/>
  <c r="G6" i="4"/>
  <c r="G7" i="4"/>
  <c r="G5" i="4"/>
  <c r="D27" i="4"/>
  <c r="D26" i="4"/>
  <c r="D25" i="4"/>
  <c r="D23" i="4"/>
  <c r="D22" i="4"/>
  <c r="D21" i="4"/>
  <c r="D19" i="4"/>
  <c r="D18" i="4"/>
  <c r="D17" i="4"/>
  <c r="D15" i="4"/>
  <c r="D14" i="4"/>
  <c r="D13" i="4"/>
  <c r="D11" i="4"/>
  <c r="D10" i="4"/>
  <c r="D9" i="4"/>
  <c r="D7" i="4"/>
  <c r="D6" i="4"/>
  <c r="D5" i="4"/>
  <c r="C7" i="2"/>
  <c r="G28" i="4" l="1"/>
  <c r="C8" i="2"/>
  <c r="C9" i="2" s="1"/>
  <c r="G28" i="1" l="1"/>
</calcChain>
</file>

<file path=xl/sharedStrings.xml><?xml version="1.0" encoding="utf-8"?>
<sst xmlns="http://schemas.openxmlformats.org/spreadsheetml/2006/main" count="71" uniqueCount="24">
  <si>
    <t>Код строки</t>
  </si>
  <si>
    <t>Ставка МРП</t>
  </si>
  <si>
    <t>710.01.001 Игровой стол</t>
  </si>
  <si>
    <t>710.01.002 Игровой автомат</t>
  </si>
  <si>
    <t>710.01.003 Касса тотализатора</t>
  </si>
  <si>
    <t>710.01.004 Электронная касса тотализатора</t>
  </si>
  <si>
    <t>710.01.005 Касса букмекерской конторы</t>
  </si>
  <si>
    <t>710.01.006 Электронная касса букмекерской конторы</t>
  </si>
  <si>
    <t>710.01.007 Налог на игорный бизнес - всего</t>
  </si>
  <si>
    <t>Количество объектов по установленной ставке</t>
  </si>
  <si>
    <t>Количество объектов по 1/2</t>
  </si>
  <si>
    <t>Сумма налога на игорный бизнес, тенге</t>
  </si>
  <si>
    <t>1 месяц</t>
  </si>
  <si>
    <t>2 месяц</t>
  </si>
  <si>
    <t>3 месяц</t>
  </si>
  <si>
    <t>Ставка в размере ½ от установленной ставки МРП</t>
  </si>
  <si>
    <t>РАСЧЕТНАЯ ТАБЛИЦА ПО НАЛОГУ НА ДОБАВЛЕННУЮ СТОИМОСТЬ</t>
  </si>
  <si>
    <t>Наименование показателей</t>
  </si>
  <si>
    <t>Сумма, тенге</t>
  </si>
  <si>
    <t>Облагаемый оборот</t>
  </si>
  <si>
    <t>НДС с облагаемого оборота</t>
  </si>
  <si>
    <t>НДС, разрешенный к отнесению в зачет</t>
  </si>
  <si>
    <t>Исчисленная сумма НДС</t>
  </si>
  <si>
    <t xml:space="preserve">РАСЧЕТНАЯ ТАБЛИЦА ПО НАЛОГУ НА ИГОРНЫЙ БИЗНЕС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</si>
</sst>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0" fillId="0" borderId="0" xfId="0"/>
    <xf numFmtId="0" fontId="3" fillId="0" borderId="1" xfId="0" applyFont="1" applyBorder="1"/>
    <xf numFmtId="0" fontId="1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4" xfId="0" applyFont="1" applyBorder="1" applyAlignment="1"/>
    <xf numFmtId="0" fontId="4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B5F5-2748-41A5-91A4-953406D9B26E}">
  <dimension ref="B1:G30"/>
  <sheetViews>
    <sheetView zoomScale="85" zoomScaleNormal="85" workbookViewId="0">
      <selection activeCell="K18" sqref="K18"/>
    </sheetView>
  </sheetViews>
  <sheetFormatPr defaultRowHeight="14.4" x14ac:dyDescent="0.3"/>
  <cols>
    <col min="1" max="1" width="8.88671875" style="5"/>
    <col min="2" max="2" width="16" style="5" customWidth="1"/>
    <col min="3" max="3" width="23.6640625" style="5" customWidth="1"/>
    <col min="4" max="4" width="12.44140625" style="5" customWidth="1"/>
    <col min="5" max="5" width="14.109375" style="5" customWidth="1"/>
    <col min="6" max="6" width="17" style="5" customWidth="1"/>
    <col min="7" max="7" width="18.6640625" style="5" customWidth="1"/>
    <col min="8" max="16384" width="8.88671875" style="5"/>
  </cols>
  <sheetData>
    <row r="1" spans="2:7" s="15" customFormat="1" ht="15.6" x14ac:dyDescent="0.3">
      <c r="B1" s="16"/>
      <c r="C1" s="16" t="s">
        <v>23</v>
      </c>
      <c r="D1" s="16"/>
      <c r="E1" s="16"/>
    </row>
    <row r="2" spans="2:7" s="15" customFormat="1" ht="15.6" x14ac:dyDescent="0.3">
      <c r="G2" s="23">
        <v>3692</v>
      </c>
    </row>
    <row r="3" spans="2:7" s="15" customFormat="1" ht="70.5" customHeight="1" x14ac:dyDescent="0.3">
      <c r="B3" s="17" t="s">
        <v>0</v>
      </c>
      <c r="C3" s="17" t="s">
        <v>9</v>
      </c>
      <c r="D3" s="17" t="s">
        <v>1</v>
      </c>
      <c r="E3" s="17" t="s">
        <v>10</v>
      </c>
      <c r="F3" s="17" t="s">
        <v>15</v>
      </c>
      <c r="G3" s="18" t="s">
        <v>11</v>
      </c>
    </row>
    <row r="4" spans="2:7" s="15" customFormat="1" ht="15.6" x14ac:dyDescent="0.3">
      <c r="B4" s="22" t="s">
        <v>2</v>
      </c>
      <c r="C4" s="22"/>
      <c r="D4" s="22"/>
      <c r="E4" s="22"/>
      <c r="F4" s="3"/>
      <c r="G4" s="8"/>
    </row>
    <row r="5" spans="2:7" s="15" customFormat="1" ht="15.6" x14ac:dyDescent="0.3">
      <c r="B5" s="11" t="s">
        <v>12</v>
      </c>
      <c r="C5" s="11">
        <v>1</v>
      </c>
      <c r="D5" s="9">
        <f>1660</f>
        <v>1660</v>
      </c>
      <c r="E5" s="11">
        <v>0</v>
      </c>
      <c r="F5" s="9">
        <v>0</v>
      </c>
      <c r="G5" s="4">
        <f>C5*D5*G2</f>
        <v>6128720</v>
      </c>
    </row>
    <row r="6" spans="2:7" s="15" customFormat="1" ht="15.6" x14ac:dyDescent="0.3">
      <c r="B6" s="11" t="s">
        <v>13</v>
      </c>
      <c r="C6" s="11">
        <v>1</v>
      </c>
      <c r="D6" s="9">
        <f>1660</f>
        <v>1660</v>
      </c>
      <c r="E6" s="11">
        <v>0</v>
      </c>
      <c r="F6" s="9">
        <v>0</v>
      </c>
      <c r="G6" s="4">
        <f>C6*D6*G2</f>
        <v>6128720</v>
      </c>
    </row>
    <row r="7" spans="2:7" s="15" customFormat="1" ht="15.6" x14ac:dyDescent="0.3">
      <c r="B7" s="11" t="s">
        <v>14</v>
      </c>
      <c r="C7" s="11">
        <v>1</v>
      </c>
      <c r="D7" s="9">
        <f>1660</f>
        <v>1660</v>
      </c>
      <c r="E7" s="11">
        <v>0</v>
      </c>
      <c r="F7" s="9">
        <v>0</v>
      </c>
      <c r="G7" s="4">
        <f>C7*D7*$G2</f>
        <v>6128720</v>
      </c>
    </row>
    <row r="8" spans="2:7" s="15" customFormat="1" ht="15.6" x14ac:dyDescent="0.3">
      <c r="B8" s="22" t="s">
        <v>3</v>
      </c>
      <c r="C8" s="22"/>
      <c r="D8" s="22"/>
      <c r="E8" s="22"/>
      <c r="F8" s="3"/>
      <c r="G8" s="14"/>
    </row>
    <row r="9" spans="2:7" s="15" customFormat="1" ht="15.6" x14ac:dyDescent="0.3">
      <c r="B9" s="11" t="s">
        <v>12</v>
      </c>
      <c r="C9" s="11">
        <v>1</v>
      </c>
      <c r="D9" s="9">
        <f>60</f>
        <v>60</v>
      </c>
      <c r="E9" s="11">
        <v>0</v>
      </c>
      <c r="F9" s="9">
        <v>0</v>
      </c>
      <c r="G9" s="4">
        <f>C9*D9*G2</f>
        <v>221520</v>
      </c>
    </row>
    <row r="10" spans="2:7" s="15" customFormat="1" ht="15.6" x14ac:dyDescent="0.3">
      <c r="B10" s="11" t="s">
        <v>13</v>
      </c>
      <c r="C10" s="11">
        <v>1</v>
      </c>
      <c r="D10" s="9">
        <f>60</f>
        <v>60</v>
      </c>
      <c r="E10" s="11">
        <v>0</v>
      </c>
      <c r="F10" s="9">
        <v>0</v>
      </c>
      <c r="G10" s="4">
        <f>C10*D10*G2</f>
        <v>221520</v>
      </c>
    </row>
    <row r="11" spans="2:7" s="15" customFormat="1" ht="15.6" x14ac:dyDescent="0.3">
      <c r="B11" s="11" t="s">
        <v>14</v>
      </c>
      <c r="C11" s="11">
        <v>1</v>
      </c>
      <c r="D11" s="9">
        <f>60</f>
        <v>60</v>
      </c>
      <c r="E11" s="11">
        <v>0</v>
      </c>
      <c r="F11" s="9">
        <v>0</v>
      </c>
      <c r="G11" s="4">
        <f>C11*D11*G2</f>
        <v>221520</v>
      </c>
    </row>
    <row r="12" spans="2:7" s="15" customFormat="1" ht="15.6" x14ac:dyDescent="0.3">
      <c r="B12" s="22" t="s">
        <v>4</v>
      </c>
      <c r="C12" s="22"/>
      <c r="D12" s="22"/>
      <c r="E12" s="22"/>
      <c r="F12" s="3"/>
      <c r="G12" s="14"/>
    </row>
    <row r="13" spans="2:7" s="15" customFormat="1" ht="15.6" x14ac:dyDescent="0.3">
      <c r="B13" s="11" t="s">
        <v>12</v>
      </c>
      <c r="C13" s="11">
        <v>1</v>
      </c>
      <c r="D13" s="9">
        <f>300</f>
        <v>300</v>
      </c>
      <c r="E13" s="11">
        <v>0</v>
      </c>
      <c r="F13" s="9">
        <v>0</v>
      </c>
      <c r="G13" s="4">
        <f>C13*D13*G2</f>
        <v>1107600</v>
      </c>
    </row>
    <row r="14" spans="2:7" s="15" customFormat="1" ht="15.6" x14ac:dyDescent="0.3">
      <c r="B14" s="11" t="s">
        <v>13</v>
      </c>
      <c r="C14" s="11">
        <v>1</v>
      </c>
      <c r="D14" s="9">
        <f>300</f>
        <v>300</v>
      </c>
      <c r="E14" s="11">
        <v>0</v>
      </c>
      <c r="F14" s="9">
        <v>0</v>
      </c>
      <c r="G14" s="4">
        <f>C14*D14*G2</f>
        <v>1107600</v>
      </c>
    </row>
    <row r="15" spans="2:7" s="15" customFormat="1" ht="15.6" x14ac:dyDescent="0.3">
      <c r="B15" s="11" t="s">
        <v>14</v>
      </c>
      <c r="C15" s="11">
        <v>1</v>
      </c>
      <c r="D15" s="9">
        <f>300</f>
        <v>300</v>
      </c>
      <c r="E15" s="11">
        <v>0</v>
      </c>
      <c r="F15" s="9">
        <v>0</v>
      </c>
      <c r="G15" s="4">
        <f>C15*D15*G2</f>
        <v>1107600</v>
      </c>
    </row>
    <row r="16" spans="2:7" s="15" customFormat="1" ht="15.6" x14ac:dyDescent="0.3">
      <c r="B16" s="22" t="s">
        <v>5</v>
      </c>
      <c r="C16" s="22"/>
      <c r="D16" s="22"/>
      <c r="E16" s="22"/>
      <c r="F16" s="3"/>
      <c r="G16" s="14"/>
    </row>
    <row r="17" spans="2:7" s="15" customFormat="1" ht="15.6" x14ac:dyDescent="0.3">
      <c r="B17" s="11" t="s">
        <v>12</v>
      </c>
      <c r="C17" s="11">
        <v>1</v>
      </c>
      <c r="D17" s="9">
        <f>4000</f>
        <v>4000</v>
      </c>
      <c r="E17" s="11">
        <v>0</v>
      </c>
      <c r="F17" s="9">
        <v>0</v>
      </c>
      <c r="G17" s="4">
        <f>C17*D17*G2</f>
        <v>14768000</v>
      </c>
    </row>
    <row r="18" spans="2:7" s="15" customFormat="1" ht="15.6" x14ac:dyDescent="0.3">
      <c r="B18" s="11" t="s">
        <v>13</v>
      </c>
      <c r="C18" s="11">
        <v>1</v>
      </c>
      <c r="D18" s="9">
        <f>4000</f>
        <v>4000</v>
      </c>
      <c r="E18" s="11">
        <v>0</v>
      </c>
      <c r="F18" s="9">
        <v>0</v>
      </c>
      <c r="G18" s="4">
        <f>C18*D18*G2</f>
        <v>14768000</v>
      </c>
    </row>
    <row r="19" spans="2:7" s="15" customFormat="1" ht="15.6" x14ac:dyDescent="0.3">
      <c r="B19" s="11" t="s">
        <v>14</v>
      </c>
      <c r="C19" s="11">
        <v>1</v>
      </c>
      <c r="D19" s="9">
        <f>4000</f>
        <v>4000</v>
      </c>
      <c r="E19" s="11">
        <v>0</v>
      </c>
      <c r="F19" s="9">
        <v>0</v>
      </c>
      <c r="G19" s="4">
        <f>C19*D19*G2</f>
        <v>14768000</v>
      </c>
    </row>
    <row r="20" spans="2:7" s="15" customFormat="1" ht="15.6" x14ac:dyDescent="0.3">
      <c r="B20" s="22" t="s">
        <v>6</v>
      </c>
      <c r="C20" s="22"/>
      <c r="D20" s="22"/>
      <c r="E20" s="22"/>
      <c r="F20" s="3"/>
      <c r="G20" s="14"/>
    </row>
    <row r="21" spans="2:7" s="15" customFormat="1" ht="15.6" x14ac:dyDescent="0.3">
      <c r="B21" s="11" t="s">
        <v>12</v>
      </c>
      <c r="C21" s="11">
        <v>1</v>
      </c>
      <c r="D21" s="9">
        <f>300</f>
        <v>300</v>
      </c>
      <c r="E21" s="11">
        <v>0</v>
      </c>
      <c r="F21" s="9">
        <v>0</v>
      </c>
      <c r="G21" s="4">
        <f>C21*D21*G2</f>
        <v>1107600</v>
      </c>
    </row>
    <row r="22" spans="2:7" s="15" customFormat="1" ht="15.6" x14ac:dyDescent="0.3">
      <c r="B22" s="11" t="s">
        <v>13</v>
      </c>
      <c r="C22" s="11">
        <v>1</v>
      </c>
      <c r="D22" s="9">
        <f>300</f>
        <v>300</v>
      </c>
      <c r="E22" s="11">
        <v>0</v>
      </c>
      <c r="F22" s="9">
        <v>0</v>
      </c>
      <c r="G22" s="4">
        <f>C22*D22*G2</f>
        <v>1107600</v>
      </c>
    </row>
    <row r="23" spans="2:7" s="15" customFormat="1" ht="15.6" x14ac:dyDescent="0.3">
      <c r="B23" s="11" t="s">
        <v>14</v>
      </c>
      <c r="C23" s="11">
        <v>1</v>
      </c>
      <c r="D23" s="9">
        <f>300</f>
        <v>300</v>
      </c>
      <c r="E23" s="11">
        <v>0</v>
      </c>
      <c r="F23" s="9">
        <v>0</v>
      </c>
      <c r="G23" s="4">
        <f>C23*D23*G2</f>
        <v>1107600</v>
      </c>
    </row>
    <row r="24" spans="2:7" s="15" customFormat="1" ht="15.6" x14ac:dyDescent="0.3">
      <c r="B24" s="22" t="s">
        <v>7</v>
      </c>
      <c r="C24" s="22"/>
      <c r="D24" s="22"/>
      <c r="E24" s="22"/>
      <c r="F24" s="3"/>
      <c r="G24" s="14"/>
    </row>
    <row r="25" spans="2:7" s="15" customFormat="1" ht="15.6" x14ac:dyDescent="0.3">
      <c r="B25" s="11" t="s">
        <v>12</v>
      </c>
      <c r="C25" s="11">
        <v>1</v>
      </c>
      <c r="D25" s="9">
        <f>3000</f>
        <v>3000</v>
      </c>
      <c r="E25" s="11">
        <v>0</v>
      </c>
      <c r="F25" s="9">
        <v>0</v>
      </c>
      <c r="G25" s="4">
        <f>C25*D25*G2</f>
        <v>11076000</v>
      </c>
    </row>
    <row r="26" spans="2:7" s="15" customFormat="1" ht="15.6" x14ac:dyDescent="0.3">
      <c r="B26" s="11" t="s">
        <v>13</v>
      </c>
      <c r="C26" s="11">
        <v>1</v>
      </c>
      <c r="D26" s="9">
        <f>3000</f>
        <v>3000</v>
      </c>
      <c r="E26" s="11">
        <v>0</v>
      </c>
      <c r="F26" s="9">
        <v>0</v>
      </c>
      <c r="G26" s="4">
        <f>C26*D26*G2</f>
        <v>11076000</v>
      </c>
    </row>
    <row r="27" spans="2:7" s="15" customFormat="1" ht="15.6" x14ac:dyDescent="0.3">
      <c r="B27" s="11" t="s">
        <v>14</v>
      </c>
      <c r="C27" s="11">
        <v>1</v>
      </c>
      <c r="D27" s="9">
        <f>3000</f>
        <v>3000</v>
      </c>
      <c r="E27" s="11">
        <v>0</v>
      </c>
      <c r="F27" s="9">
        <v>0</v>
      </c>
      <c r="G27" s="4">
        <f>C27*D27*G2</f>
        <v>11076000</v>
      </c>
    </row>
    <row r="28" spans="2:7" s="15" customFormat="1" ht="15.6" x14ac:dyDescent="0.3">
      <c r="B28" s="19" t="s">
        <v>8</v>
      </c>
      <c r="C28" s="20"/>
      <c r="D28" s="20"/>
      <c r="E28" s="20"/>
      <c r="F28" s="21"/>
      <c r="G28" s="4">
        <f>G5+G6+G7+G9+G10+G11+G13+G14+G15++G17+G18+G19+G21+G22+G23+G25+G26+G27</f>
        <v>103228320</v>
      </c>
    </row>
    <row r="29" spans="2:7" s="15" customFormat="1" ht="15.6" x14ac:dyDescent="0.3"/>
    <row r="30" spans="2:7" s="15" customFormat="1" ht="15.6" x14ac:dyDescent="0.3"/>
  </sheetData>
  <mergeCells count="7">
    <mergeCell ref="B28:F28"/>
    <mergeCell ref="B4:E4"/>
    <mergeCell ref="B8:E8"/>
    <mergeCell ref="B12:E12"/>
    <mergeCell ref="B16:E16"/>
    <mergeCell ref="B20:E20"/>
    <mergeCell ref="B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"/>
  <sheetViews>
    <sheetView zoomScale="85" zoomScaleNormal="85" workbookViewId="0">
      <selection activeCell="G2" sqref="G2"/>
    </sheetView>
  </sheetViews>
  <sheetFormatPr defaultRowHeight="14.4" x14ac:dyDescent="0.3"/>
  <cols>
    <col min="2" max="2" width="16" customWidth="1"/>
    <col min="3" max="3" width="16.109375" customWidth="1"/>
    <col min="4" max="4" width="11.77734375" customWidth="1"/>
    <col min="5" max="5" width="14.109375" customWidth="1"/>
    <col min="6" max="6" width="17" customWidth="1"/>
    <col min="7" max="7" width="18.6640625" customWidth="1"/>
  </cols>
  <sheetData>
    <row r="1" spans="2:7" s="15" customFormat="1" ht="15.6" x14ac:dyDescent="0.3">
      <c r="B1" s="16"/>
      <c r="C1" s="16" t="s">
        <v>23</v>
      </c>
      <c r="D1" s="16"/>
      <c r="E1" s="16"/>
    </row>
    <row r="2" spans="2:7" s="15" customFormat="1" ht="15.6" x14ac:dyDescent="0.3">
      <c r="G2" s="23">
        <v>3692</v>
      </c>
    </row>
    <row r="3" spans="2:7" s="15" customFormat="1" ht="70.5" customHeight="1" x14ac:dyDescent="0.3">
      <c r="B3" s="2" t="s">
        <v>0</v>
      </c>
      <c r="C3" s="2" t="s">
        <v>9</v>
      </c>
      <c r="D3" s="2" t="s">
        <v>1</v>
      </c>
      <c r="E3" s="2" t="s">
        <v>10</v>
      </c>
      <c r="F3" s="17" t="s">
        <v>15</v>
      </c>
      <c r="G3" s="18" t="s">
        <v>11</v>
      </c>
    </row>
    <row r="4" spans="2:7" s="15" customFormat="1" ht="15.6" x14ac:dyDescent="0.3">
      <c r="B4" s="22" t="s">
        <v>2</v>
      </c>
      <c r="C4" s="22"/>
      <c r="D4" s="22"/>
      <c r="E4" s="22"/>
      <c r="F4" s="3"/>
      <c r="G4" s="8"/>
    </row>
    <row r="5" spans="2:7" s="15" customFormat="1" ht="15.6" x14ac:dyDescent="0.3">
      <c r="B5" s="11" t="s">
        <v>12</v>
      </c>
      <c r="C5" s="11">
        <v>0</v>
      </c>
      <c r="D5" s="9">
        <v>0</v>
      </c>
      <c r="E5" s="11">
        <v>1</v>
      </c>
      <c r="F5" s="9">
        <v>830</v>
      </c>
      <c r="G5" s="4">
        <f>E5*F5*G2</f>
        <v>3064360</v>
      </c>
    </row>
    <row r="6" spans="2:7" s="15" customFormat="1" ht="15.6" x14ac:dyDescent="0.3">
      <c r="B6" s="11" t="s">
        <v>13</v>
      </c>
      <c r="C6" s="11">
        <v>0</v>
      </c>
      <c r="D6" s="9">
        <v>0</v>
      </c>
      <c r="E6" s="11">
        <v>1</v>
      </c>
      <c r="F6" s="9">
        <v>830</v>
      </c>
      <c r="G6" s="4">
        <f>E6*F6*G2</f>
        <v>3064360</v>
      </c>
    </row>
    <row r="7" spans="2:7" s="15" customFormat="1" ht="15.6" x14ac:dyDescent="0.3">
      <c r="B7" s="11" t="s">
        <v>14</v>
      </c>
      <c r="C7" s="11">
        <v>0</v>
      </c>
      <c r="D7" s="9">
        <v>0</v>
      </c>
      <c r="E7" s="11">
        <v>1</v>
      </c>
      <c r="F7" s="9">
        <v>830</v>
      </c>
      <c r="G7" s="4">
        <f>E7*F7*G2</f>
        <v>3064360</v>
      </c>
    </row>
    <row r="8" spans="2:7" s="15" customFormat="1" ht="15.6" x14ac:dyDescent="0.3">
      <c r="B8" s="22" t="s">
        <v>3</v>
      </c>
      <c r="C8" s="22"/>
      <c r="D8" s="22"/>
      <c r="E8" s="22"/>
      <c r="F8" s="3"/>
      <c r="G8" s="4"/>
    </row>
    <row r="9" spans="2:7" s="15" customFormat="1" ht="15.6" x14ac:dyDescent="0.3">
      <c r="B9" s="11" t="s">
        <v>12</v>
      </c>
      <c r="C9" s="11">
        <v>0</v>
      </c>
      <c r="D9" s="9">
        <v>0</v>
      </c>
      <c r="E9" s="11">
        <v>1</v>
      </c>
      <c r="F9" s="9">
        <v>30</v>
      </c>
      <c r="G9" s="4">
        <f>E9*F9*G2</f>
        <v>110760</v>
      </c>
    </row>
    <row r="10" spans="2:7" s="15" customFormat="1" ht="15.6" x14ac:dyDescent="0.3">
      <c r="B10" s="11" t="s">
        <v>13</v>
      </c>
      <c r="C10" s="11">
        <v>0</v>
      </c>
      <c r="D10" s="9">
        <v>0</v>
      </c>
      <c r="E10" s="11">
        <v>1</v>
      </c>
      <c r="F10" s="9">
        <v>30</v>
      </c>
      <c r="G10" s="4">
        <f>E10*F10*G2</f>
        <v>110760</v>
      </c>
    </row>
    <row r="11" spans="2:7" s="15" customFormat="1" ht="15.6" x14ac:dyDescent="0.3">
      <c r="B11" s="11" t="s">
        <v>14</v>
      </c>
      <c r="C11" s="11">
        <v>0</v>
      </c>
      <c r="D11" s="9">
        <v>0</v>
      </c>
      <c r="E11" s="11">
        <v>1</v>
      </c>
      <c r="F11" s="9">
        <v>30</v>
      </c>
      <c r="G11" s="4">
        <f>E11*F11*G2</f>
        <v>110760</v>
      </c>
    </row>
    <row r="12" spans="2:7" s="15" customFormat="1" ht="15.6" x14ac:dyDescent="0.3">
      <c r="B12" s="22" t="s">
        <v>4</v>
      </c>
      <c r="C12" s="22"/>
      <c r="D12" s="22"/>
      <c r="E12" s="22"/>
      <c r="F12" s="3"/>
      <c r="G12" s="4"/>
    </row>
    <row r="13" spans="2:7" s="15" customFormat="1" ht="15.6" x14ac:dyDescent="0.3">
      <c r="B13" s="11" t="s">
        <v>12</v>
      </c>
      <c r="C13" s="11">
        <v>0</v>
      </c>
      <c r="D13" s="9">
        <v>0</v>
      </c>
      <c r="E13" s="11">
        <v>1</v>
      </c>
      <c r="F13" s="9">
        <v>150</v>
      </c>
      <c r="G13" s="4">
        <f>E13*F13*G2</f>
        <v>553800</v>
      </c>
    </row>
    <row r="14" spans="2:7" s="15" customFormat="1" ht="15.6" x14ac:dyDescent="0.3">
      <c r="B14" s="11" t="s">
        <v>13</v>
      </c>
      <c r="C14" s="11">
        <v>0</v>
      </c>
      <c r="D14" s="9">
        <v>0</v>
      </c>
      <c r="E14" s="11">
        <v>1</v>
      </c>
      <c r="F14" s="9">
        <v>150</v>
      </c>
      <c r="G14" s="4">
        <f>E14*F14*G2</f>
        <v>553800</v>
      </c>
    </row>
    <row r="15" spans="2:7" s="15" customFormat="1" ht="15.6" x14ac:dyDescent="0.3">
      <c r="B15" s="11" t="s">
        <v>14</v>
      </c>
      <c r="C15" s="11">
        <v>0</v>
      </c>
      <c r="D15" s="9">
        <v>0</v>
      </c>
      <c r="E15" s="11">
        <v>1</v>
      </c>
      <c r="F15" s="9">
        <v>150</v>
      </c>
      <c r="G15" s="4">
        <f>E15*F15*G2</f>
        <v>553800</v>
      </c>
    </row>
    <row r="16" spans="2:7" s="15" customFormat="1" ht="15.6" x14ac:dyDescent="0.3">
      <c r="B16" s="22" t="s">
        <v>5</v>
      </c>
      <c r="C16" s="22"/>
      <c r="D16" s="22"/>
      <c r="E16" s="22"/>
      <c r="F16" s="3"/>
      <c r="G16" s="4"/>
    </row>
    <row r="17" spans="2:7" s="15" customFormat="1" ht="15.6" x14ac:dyDescent="0.3">
      <c r="B17" s="11" t="s">
        <v>12</v>
      </c>
      <c r="C17" s="11">
        <v>0</v>
      </c>
      <c r="D17" s="9">
        <v>0</v>
      </c>
      <c r="E17" s="11">
        <v>1</v>
      </c>
      <c r="F17" s="9">
        <v>2000</v>
      </c>
      <c r="G17" s="4">
        <f>E17*F17*G2</f>
        <v>7384000</v>
      </c>
    </row>
    <row r="18" spans="2:7" s="15" customFormat="1" ht="15.6" x14ac:dyDescent="0.3">
      <c r="B18" s="11" t="s">
        <v>13</v>
      </c>
      <c r="C18" s="11">
        <v>0</v>
      </c>
      <c r="D18" s="9">
        <v>0</v>
      </c>
      <c r="E18" s="11">
        <v>1</v>
      </c>
      <c r="F18" s="9">
        <v>2000</v>
      </c>
      <c r="G18" s="4">
        <f>E18*F18*G2</f>
        <v>7384000</v>
      </c>
    </row>
    <row r="19" spans="2:7" s="15" customFormat="1" ht="15.6" x14ac:dyDescent="0.3">
      <c r="B19" s="11" t="s">
        <v>14</v>
      </c>
      <c r="C19" s="11">
        <v>0</v>
      </c>
      <c r="D19" s="9">
        <v>0</v>
      </c>
      <c r="E19" s="11">
        <v>1</v>
      </c>
      <c r="F19" s="9">
        <v>2000</v>
      </c>
      <c r="G19" s="4">
        <f>E19*F19*G2</f>
        <v>7384000</v>
      </c>
    </row>
    <row r="20" spans="2:7" s="15" customFormat="1" ht="15.6" x14ac:dyDescent="0.3">
      <c r="B20" s="22" t="s">
        <v>6</v>
      </c>
      <c r="C20" s="22"/>
      <c r="D20" s="22"/>
      <c r="E20" s="22"/>
      <c r="F20" s="3"/>
      <c r="G20" s="4"/>
    </row>
    <row r="21" spans="2:7" s="15" customFormat="1" ht="15.6" x14ac:dyDescent="0.3">
      <c r="B21" s="11" t="s">
        <v>12</v>
      </c>
      <c r="C21" s="11">
        <v>0</v>
      </c>
      <c r="D21" s="9">
        <v>0</v>
      </c>
      <c r="E21" s="11">
        <v>1</v>
      </c>
      <c r="F21" s="9">
        <v>150</v>
      </c>
      <c r="G21" s="4">
        <f>E21*F21*G2</f>
        <v>553800</v>
      </c>
    </row>
    <row r="22" spans="2:7" s="15" customFormat="1" ht="15.6" x14ac:dyDescent="0.3">
      <c r="B22" s="11" t="s">
        <v>13</v>
      </c>
      <c r="C22" s="11">
        <v>0</v>
      </c>
      <c r="D22" s="9">
        <v>0</v>
      </c>
      <c r="E22" s="11">
        <v>1</v>
      </c>
      <c r="F22" s="9">
        <v>150</v>
      </c>
      <c r="G22" s="4">
        <f>E22*F22*G2</f>
        <v>553800</v>
      </c>
    </row>
    <row r="23" spans="2:7" s="15" customFormat="1" ht="15.6" x14ac:dyDescent="0.3">
      <c r="B23" s="11" t="s">
        <v>14</v>
      </c>
      <c r="C23" s="11">
        <v>0</v>
      </c>
      <c r="D23" s="9">
        <v>0</v>
      </c>
      <c r="E23" s="11">
        <v>1</v>
      </c>
      <c r="F23" s="9">
        <v>150</v>
      </c>
      <c r="G23" s="4">
        <f>E23*F23*G2</f>
        <v>553800</v>
      </c>
    </row>
    <row r="24" spans="2:7" s="15" customFormat="1" ht="15.6" x14ac:dyDescent="0.3">
      <c r="B24" s="22" t="s">
        <v>7</v>
      </c>
      <c r="C24" s="22"/>
      <c r="D24" s="22"/>
      <c r="E24" s="22"/>
      <c r="F24" s="3"/>
      <c r="G24" s="4"/>
    </row>
    <row r="25" spans="2:7" s="15" customFormat="1" ht="15.6" x14ac:dyDescent="0.3">
      <c r="B25" s="11" t="s">
        <v>12</v>
      </c>
      <c r="C25" s="11">
        <v>0</v>
      </c>
      <c r="D25" s="9">
        <v>0</v>
      </c>
      <c r="E25" s="11">
        <v>1</v>
      </c>
      <c r="F25" s="9">
        <v>1500</v>
      </c>
      <c r="G25" s="4">
        <f>E25*F25*G2</f>
        <v>5538000</v>
      </c>
    </row>
    <row r="26" spans="2:7" s="15" customFormat="1" ht="15.6" x14ac:dyDescent="0.3">
      <c r="B26" s="11" t="s">
        <v>13</v>
      </c>
      <c r="C26" s="11">
        <v>0</v>
      </c>
      <c r="D26" s="9">
        <v>0</v>
      </c>
      <c r="E26" s="11">
        <v>1</v>
      </c>
      <c r="F26" s="9">
        <v>1500</v>
      </c>
      <c r="G26" s="4">
        <f>E26*F26*G2</f>
        <v>5538000</v>
      </c>
    </row>
    <row r="27" spans="2:7" s="15" customFormat="1" ht="15.6" x14ac:dyDescent="0.3">
      <c r="B27" s="11" t="s">
        <v>14</v>
      </c>
      <c r="C27" s="11">
        <v>0</v>
      </c>
      <c r="D27" s="9">
        <v>0</v>
      </c>
      <c r="E27" s="11">
        <v>1</v>
      </c>
      <c r="F27" s="9">
        <v>1500</v>
      </c>
      <c r="G27" s="4">
        <f>E27*F27*G2</f>
        <v>5538000</v>
      </c>
    </row>
    <row r="28" spans="2:7" s="15" customFormat="1" ht="15.6" x14ac:dyDescent="0.3">
      <c r="B28" s="19" t="s">
        <v>8</v>
      </c>
      <c r="C28" s="20"/>
      <c r="D28" s="20"/>
      <c r="E28" s="20"/>
      <c r="F28" s="21"/>
      <c r="G28" s="4">
        <f>G5+G6+G7+G9+G10+G11+G13+G14+G15++G17+G18+G19+G21+G22+G23+G25+G26+G27</f>
        <v>51614160</v>
      </c>
    </row>
    <row r="29" spans="2:7" s="15" customFormat="1" ht="15.6" x14ac:dyDescent="0.3"/>
    <row r="30" spans="2:7" s="15" customFormat="1" ht="15.6" x14ac:dyDescent="0.3"/>
  </sheetData>
  <mergeCells count="7">
    <mergeCell ref="B28:F28"/>
    <mergeCell ref="B4:E4"/>
    <mergeCell ref="B8:E8"/>
    <mergeCell ref="B12:E12"/>
    <mergeCell ref="B16:E16"/>
    <mergeCell ref="B20:E20"/>
    <mergeCell ref="B24:E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9"/>
  <sheetViews>
    <sheetView tabSelected="1" workbookViewId="0">
      <selection activeCell="E20" sqref="E20"/>
    </sheetView>
  </sheetViews>
  <sheetFormatPr defaultRowHeight="14.4" x14ac:dyDescent="0.3"/>
  <cols>
    <col min="2" max="2" width="42.88671875" customWidth="1"/>
    <col min="3" max="3" width="28.33203125" customWidth="1"/>
  </cols>
  <sheetData>
    <row r="3" spans="2:3" x14ac:dyDescent="0.3">
      <c r="B3" s="7" t="s">
        <v>16</v>
      </c>
      <c r="C3" s="5"/>
    </row>
    <row r="5" spans="2:3" x14ac:dyDescent="0.3">
      <c r="B5" s="13" t="s">
        <v>17</v>
      </c>
      <c r="C5" s="13" t="s">
        <v>18</v>
      </c>
    </row>
    <row r="6" spans="2:3" x14ac:dyDescent="0.3">
      <c r="B6" s="6" t="s">
        <v>19</v>
      </c>
      <c r="C6" s="1">
        <v>96000000</v>
      </c>
    </row>
    <row r="7" spans="2:3" ht="15.75" customHeight="1" x14ac:dyDescent="0.3">
      <c r="B7" s="12" t="s">
        <v>20</v>
      </c>
      <c r="C7" s="10">
        <f>C6*12%</f>
        <v>11520000</v>
      </c>
    </row>
    <row r="8" spans="2:3" x14ac:dyDescent="0.3">
      <c r="B8" s="6" t="s">
        <v>21</v>
      </c>
      <c r="C8" s="10">
        <f>C7*0.85</f>
        <v>9792000</v>
      </c>
    </row>
    <row r="9" spans="2:3" x14ac:dyDescent="0.3">
      <c r="B9" s="6" t="s">
        <v>22</v>
      </c>
      <c r="C9" s="10">
        <f>C7-C8</f>
        <v>1728000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РТ по налогу на ИБ (1)</vt:lpstr>
      <vt:lpstr>РТ по налогу на ИБ (2)</vt:lpstr>
      <vt:lpstr>РТ по НДС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2021-03-08T04:47:09Z</dcterms:created>
  <dcterms:modified xsi:type="dcterms:W3CDTF">2024-09-02T14:54:42Z</dcterms:modified>
</cp:coreProperties>
</file>