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65" windowHeight="8010" tabRatio="918" firstSheet="5" activeTab="9"/>
  </bookViews>
  <sheets>
    <sheet name="Сводная таблица" sheetId="1" r:id="rId1"/>
    <sheet name="101.04 стр.1" sheetId="2" r:id="rId2"/>
    <sheet name="101.04. стр.2" sheetId="3" r:id="rId3"/>
    <sheet name="приложение стр.1" sheetId="4" r:id="rId4"/>
    <sheet name="приложение стр.2" sheetId="5" r:id="rId5"/>
    <sheet name="приложение стр.3" sheetId="6" r:id="rId6"/>
    <sheet name="приложение стр.4" sheetId="7" r:id="rId7"/>
    <sheet name="приложение стр.5" sheetId="8" r:id="rId8"/>
    <sheet name="приложение стр.6" sheetId="9" r:id="rId9"/>
    <sheet name="расчетная таблица" sheetId="10" r:id="rId10"/>
    <sheet name="сводная таблица за квартал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<sst xmlns="http://schemas.openxmlformats.org/spreadsheetml/2006/main" count="504" uniqueCount="278">
  <si>
    <t>форма 101.04 стр.1</t>
  </si>
  <si>
    <t xml:space="preserve">РАСЧЕТ </t>
  </si>
  <si>
    <t>ПО КОРПОРАТИВНОМУ ПОДОХОДНОМУ НАЛОГУ,</t>
  </si>
  <si>
    <t xml:space="preserve">УДЕРЖИВАЕМОМУ У ИСТОЧНИКА ВЫПЛАТЫ </t>
  </si>
  <si>
    <t>С ДОХОДА НЕРЕЗИДЕНТА</t>
  </si>
  <si>
    <t>Прочитайте Правила составления налоговой отчетности "Расчет по корпоративному подоходному налогу, удерживаемому у источника выплаты с дохода нерезидента".</t>
  </si>
  <si>
    <t>ВНИМАНИЕ! Заполнять шариковой или перьевой ручкой, ЧЕРНЫМИ или СИНИМИ чернилами, ЗАГЛАВНЫМИ ПЕЧАТНЫМИ символами.</t>
  </si>
  <si>
    <t>Раздел. Общая информация о налогоплательщике</t>
  </si>
  <si>
    <t>ИИН (БИН)</t>
  </si>
  <si>
    <t xml:space="preserve">Налоговый период, за который пердставляется налоговая отчетность :  квартал </t>
  </si>
  <si>
    <t xml:space="preserve">год </t>
  </si>
  <si>
    <t xml:space="preserve">Наименование </t>
  </si>
  <si>
    <t xml:space="preserve">налогового агента </t>
  </si>
  <si>
    <t>Вид расчета</t>
  </si>
  <si>
    <t xml:space="preserve">( укажите </t>
  </si>
  <si>
    <t>Х</t>
  </si>
  <si>
    <t>в соответствующей ячейке):</t>
  </si>
  <si>
    <t>первоначальный</t>
  </si>
  <si>
    <t xml:space="preserve">очередной </t>
  </si>
  <si>
    <t>дополнительный</t>
  </si>
  <si>
    <t>дополнительный по уведомлению</t>
  </si>
  <si>
    <r>
      <t>Номер и дата уведомления (</t>
    </r>
    <r>
      <rPr>
        <sz val="8"/>
        <color indexed="8"/>
        <rFont val="Times New Roman"/>
        <family val="1"/>
      </rPr>
      <t>заполняется</t>
    </r>
  </si>
  <si>
    <t>в случае представления дополнительного</t>
  </si>
  <si>
    <t>расчета по уведомлению</t>
  </si>
  <si>
    <t>А</t>
  </si>
  <si>
    <t xml:space="preserve">номер </t>
  </si>
  <si>
    <t>В</t>
  </si>
  <si>
    <t xml:space="preserve">дата выписки </t>
  </si>
  <si>
    <t>Цифрами, день, месяц, год</t>
  </si>
  <si>
    <t>Раздел. Расчетные показатели</t>
  </si>
  <si>
    <t>Код строки</t>
  </si>
  <si>
    <t>101.04.001</t>
  </si>
  <si>
    <t xml:space="preserve">Сумма начисленных и выплаченных доходов </t>
  </si>
  <si>
    <t>трлн.      млрд.       млн.           тыс.</t>
  </si>
  <si>
    <t>I</t>
  </si>
  <si>
    <t>1 месяц</t>
  </si>
  <si>
    <t>II</t>
  </si>
  <si>
    <t>2 месяц</t>
  </si>
  <si>
    <t>III</t>
  </si>
  <si>
    <t>3 месяц</t>
  </si>
  <si>
    <t>IV</t>
  </si>
  <si>
    <t xml:space="preserve">Итого за квартал </t>
  </si>
  <si>
    <t>101.04.002</t>
  </si>
  <si>
    <t>Сумма подоходного налога с начисленного и выплаченного дохода:</t>
  </si>
  <si>
    <t>101.04.003</t>
  </si>
  <si>
    <t xml:space="preserve">Сумма начисленных, но невыплаченных доходов, нерезидентов, </t>
  </si>
  <si>
    <t>отнесенных налоговым агентом на вычеты</t>
  </si>
  <si>
    <t>101.04.004</t>
  </si>
  <si>
    <t xml:space="preserve">Сумма подоходного налога с начисленных, но невыплаченных </t>
  </si>
  <si>
    <t>доходов нерезидентов, отнесеныых налоговым агентом на вычеты:</t>
  </si>
  <si>
    <t>101.04.005</t>
  </si>
  <si>
    <t>Сумма доходов начисленных в соответствии</t>
  </si>
  <si>
    <t>с подпунктом 5) пункта 1 статьи 644 Налогового кодекса</t>
  </si>
  <si>
    <t>Налоговый период, за который</t>
  </si>
  <si>
    <t xml:space="preserve">представляется налоговая отчетность: </t>
  </si>
  <si>
    <t xml:space="preserve">квартал </t>
  </si>
  <si>
    <t>год</t>
  </si>
  <si>
    <t>101.04.006</t>
  </si>
  <si>
    <t>Сумма подоходного налога с доходов начисленных в соответствии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</si>
  <si>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</si>
  <si>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</t>
  </si>
  <si>
    <t>приведенных в данном Расчете.</t>
  </si>
  <si>
    <t>Не выходить за ограничительную рамку</t>
  </si>
  <si>
    <t>/</t>
  </si>
  <si>
    <t>Фамилия, имя, отчество (при его наличии) налогоплательщика (руководителя)</t>
  </si>
  <si>
    <t>Подпись</t>
  </si>
  <si>
    <t>Дата подачи</t>
  </si>
  <si>
    <t>Код органа</t>
  </si>
  <si>
    <t>Расчета</t>
  </si>
  <si>
    <t>Цифрами день, месяц, год</t>
  </si>
  <si>
    <t>государственных доходов</t>
  </si>
  <si>
    <t>Дата приема</t>
  </si>
  <si>
    <t>Фамилия, имя, отчество (при его наличии) должностного лица, принявшего Расчет</t>
  </si>
  <si>
    <t>Входящий номер</t>
  </si>
  <si>
    <t>Дата почтового</t>
  </si>
  <si>
    <t>документа</t>
  </si>
  <si>
    <t>штемпеля</t>
  </si>
  <si>
    <t>(заполняется в случае сдачи</t>
  </si>
  <si>
    <t>Расчета по почте</t>
  </si>
  <si>
    <t xml:space="preserve">форма 101.04 стр. 01 </t>
  </si>
  <si>
    <t xml:space="preserve">Укажите номер </t>
  </si>
  <si>
    <t>текущего листа:</t>
  </si>
  <si>
    <t xml:space="preserve">ПРИЛОЖЕНИЕ </t>
  </si>
  <si>
    <t>К РАСЧЕТУ 101.04</t>
  </si>
  <si>
    <t xml:space="preserve">РАСЧЕТ ПО КОРПОРАТИВНОМУ ПОДОХОДНОМУ НАЛОГУ, </t>
  </si>
  <si>
    <t xml:space="preserve">УДЕРЖИВАЕМОМУ У ИСТОЧНИКА ВЫПЛАТЫ С ДОХОДА НЕРЕЗИДЕНТА </t>
  </si>
  <si>
    <t>Раздел. Общая информация о налоговом агенте</t>
  </si>
  <si>
    <t xml:space="preserve">Налоговый период, за который представляется налоговая отчетность: </t>
  </si>
  <si>
    <t>квартал</t>
  </si>
  <si>
    <t>Раздел. Расчет суммы корпоративного подоходного налога, удерживаемого у источника выплаты с дохода нерезидента</t>
  </si>
  <si>
    <t>№</t>
  </si>
  <si>
    <t>Месяц квартала</t>
  </si>
  <si>
    <t>С</t>
  </si>
  <si>
    <t>Наименование иностранного юридического лица-получателя доходов</t>
  </si>
  <si>
    <t>D</t>
  </si>
  <si>
    <t>Код страны резидентства</t>
  </si>
  <si>
    <t>E</t>
  </si>
  <si>
    <t>Номер налоговой регистрации иностранного юридического лица в стране резидентства</t>
  </si>
  <si>
    <t>00000001</t>
  </si>
  <si>
    <t>ИТОГО (строка заполняется ТОЛЬКО по итогу формы)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</si>
  <si>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</si>
  <si>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</si>
  <si>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</si>
  <si>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</si>
  <si>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</si>
  <si>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</si>
  <si>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</si>
  <si>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</si>
  <si>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</si>
  <si>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</si>
  <si>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F</t>
  </si>
  <si>
    <t>Код вида дохода</t>
  </si>
  <si>
    <t>G</t>
  </si>
  <si>
    <t>Номер и дата                                                     контракта (договора)</t>
  </si>
  <si>
    <t>H</t>
  </si>
  <si>
    <t>Сумма начисленных и выплаченных доходов</t>
  </si>
  <si>
    <t>трлд.    млрд.      млн.      тыс.</t>
  </si>
  <si>
    <t>Ставка налога</t>
  </si>
  <si>
    <t>J</t>
  </si>
  <si>
    <t>Сумма налога с начисленных и выплаченных доходов</t>
  </si>
  <si>
    <t>тлрд.       млрд.     млн.         тыс.</t>
  </si>
  <si>
    <t>K</t>
  </si>
  <si>
    <t>Сумма, начисленный, но невыплаченных доходов, отнесенных на вычеты</t>
  </si>
  <si>
    <t>L</t>
  </si>
  <si>
    <t>М</t>
  </si>
  <si>
    <t>N</t>
  </si>
  <si>
    <t>O</t>
  </si>
  <si>
    <t>Сумма налога с начисленных, но невыплаченных доходов, отнесенных на вычеты</t>
  </si>
  <si>
    <t>Сумма доходов, начисленных в соответствии с подпунктом 5) пункта 1 статьи 644 Налогового кодекса</t>
  </si>
  <si>
    <t>P</t>
  </si>
  <si>
    <t>Q</t>
  </si>
  <si>
    <t>R</t>
  </si>
  <si>
    <t>Сумма подоходного налога с доходов, начисленных в соответствии с подпунктом 5) пункта 1 статьи 644 Налогового кодекса</t>
  </si>
  <si>
    <t>Сумма начисленных (выплаченных доходов), освобожденных от удержания налогов в соответствии с международным договором</t>
  </si>
  <si>
    <t>Код вида международного договора</t>
  </si>
  <si>
    <t>S</t>
  </si>
  <si>
    <t>Наименование международного договора</t>
  </si>
  <si>
    <t>Т</t>
  </si>
  <si>
    <t>Код страны, с которой заключен договор</t>
  </si>
  <si>
    <t>U</t>
  </si>
  <si>
    <t>V</t>
  </si>
  <si>
    <t>трлн.     млрд.      млн.        тыс.</t>
  </si>
  <si>
    <t>Сумма доходов из источников РК, не подлежащих налогоообложению, в соответствии с пунктом 9 статьи 645 НК</t>
  </si>
  <si>
    <t xml:space="preserve">Сумма доходов из источников РК, не подлежащих налогообложению, в соответствии с подпунктами 3) и 4) пункта 2 статьи 644 НК </t>
  </si>
  <si>
    <t>РАСЧЕТНАЯ ТАБЛИЦА ПО КПН У ИСТОЧНИКА ВЫПЛАТЫ</t>
  </si>
  <si>
    <t>Наименование нерезидента</t>
  </si>
  <si>
    <t>Вид услуг</t>
  </si>
  <si>
    <t>Код валюты</t>
  </si>
  <si>
    <t>Ставка налога по НК/ международному договору</t>
  </si>
  <si>
    <t>Налоговый период</t>
  </si>
  <si>
    <t>Дата для расчета КПН у источника выплаты</t>
  </si>
  <si>
    <t>Наличие сертификата резидентства</t>
  </si>
  <si>
    <t>ПО НАЧИСЛЕННЫМ И ВЫПЛАЧЕННЫМ ДОХОДАМ НЕРЕЗИДЕНТА</t>
  </si>
  <si>
    <t>В СЛУЧАЕ ВЫПЛАТЫ ПРЕДОПЛАТЫ</t>
  </si>
  <si>
    <t>ПО НАЧИСЛЕННЫМ, НО НЕВЫПЛАЧЕННЫМ СУММАМ ДОХОДА ПРИ ОТНЕСЕНИИ ИХ НА ВЫЧЕТЫ</t>
  </si>
  <si>
    <t>Сумма начисленного и выплаченного дохода в валюте</t>
  </si>
  <si>
    <t>Рыночный курс валюты на дату выплаты дохода</t>
  </si>
  <si>
    <t>Сумма КПН у источника выплаты (гр. 8 х гр. 9 х гр. 4)</t>
  </si>
  <si>
    <t>Сумма выплаченной предоплаты в валюте</t>
  </si>
  <si>
    <t>Рыночный курс на дату начисления дохода</t>
  </si>
  <si>
    <t>Сумма КПН у источника выплаты (гр. 11 х гр. 12 х гр. 4)</t>
  </si>
  <si>
    <t>Сумма начисленных, но невыплаченных доходов, отнесенных на вычеты в валюте</t>
  </si>
  <si>
    <t>Рыночный курс на 31.12.</t>
  </si>
  <si>
    <t>Сумма КПН у истоника выплаты (гр. 14 х гр. 15 х гр. 4)</t>
  </si>
  <si>
    <t>ИТОГО</t>
  </si>
  <si>
    <t>RUB</t>
  </si>
  <si>
    <t>EUR</t>
  </si>
  <si>
    <t>нет</t>
  </si>
  <si>
    <t>январь</t>
  </si>
  <si>
    <t>февраль</t>
  </si>
  <si>
    <t xml:space="preserve">нет </t>
  </si>
  <si>
    <t>USD</t>
  </si>
  <si>
    <t>март</t>
  </si>
  <si>
    <t xml:space="preserve">Компании «1» </t>
  </si>
  <si>
    <t>Компании «2»</t>
  </si>
  <si>
    <t xml:space="preserve">Компании «3» </t>
  </si>
  <si>
    <t xml:space="preserve">Компании «4» </t>
  </si>
  <si>
    <t xml:space="preserve">Компании «5» </t>
  </si>
  <si>
    <t xml:space="preserve">Компании «6» </t>
  </si>
  <si>
    <t xml:space="preserve">Компании «7» </t>
  </si>
  <si>
    <t xml:space="preserve">Компании «8» </t>
  </si>
  <si>
    <t>№ п/п</t>
  </si>
  <si>
    <t>Нерезидент</t>
  </si>
  <si>
    <t>Код вида доходов</t>
  </si>
  <si>
    <t>Сумма начисленных и выплаченных доходов по которым возникает обязательство по КПН</t>
  </si>
  <si>
    <t>Сумма КПН у источника выплаты</t>
  </si>
  <si>
    <t>Сумма начисленных (выплаченных) доходов освобожденных от удержания налогов</t>
  </si>
  <si>
    <t>Сумма доходов не подлежащих налогообложению в соответствии с п.9 ст.645 НК</t>
  </si>
  <si>
    <t>RU</t>
  </si>
  <si>
    <t>NL</t>
  </si>
  <si>
    <t>Всего за 1 месяц</t>
  </si>
  <si>
    <t>DE</t>
  </si>
  <si>
    <t>Всего за 2 месяц</t>
  </si>
  <si>
    <t>CA</t>
  </si>
  <si>
    <t>BY</t>
  </si>
  <si>
    <t>Всего за 3 месяц</t>
  </si>
  <si>
    <t>ИТОГО за 1 квартал</t>
  </si>
  <si>
    <t>Сводная таблица:</t>
  </si>
  <si>
    <t>Вид работ, услуг</t>
  </si>
  <si>
    <t>Сумма дохода, начисленная в отчетном квартале</t>
  </si>
  <si>
    <t>КПН, удерживаемый у источника выплаты</t>
  </si>
  <si>
    <t>%</t>
  </si>
  <si>
    <t>сумма</t>
  </si>
  <si>
    <t>Январь</t>
  </si>
  <si>
    <t>Таиланд</t>
  </si>
  <si>
    <t>Штраф</t>
  </si>
  <si>
    <t>Февраль</t>
  </si>
  <si>
    <t>Аренда имущества, находящегося в Республике Казахстан</t>
  </si>
  <si>
    <t>Март</t>
  </si>
  <si>
    <t>Австралия</t>
  </si>
  <si>
    <t>Выплачены дивиденды</t>
  </si>
  <si>
    <t>ИТОГО за 1 квартал 2024 года</t>
  </si>
  <si>
    <t>Компания «1»</t>
  </si>
  <si>
    <t>Компания «2»</t>
  </si>
  <si>
    <t>Компания «3»</t>
  </si>
  <si>
    <t>Компания «4»</t>
  </si>
  <si>
    <t>Компания «5»</t>
  </si>
  <si>
    <t>Компания «6»</t>
  </si>
  <si>
    <t>Компания «7»</t>
  </si>
  <si>
    <t>Компания «8»</t>
  </si>
  <si>
    <t>Компания «9»</t>
  </si>
  <si>
    <t>Компания «10»</t>
  </si>
  <si>
    <t>Страна резидентства</t>
  </si>
  <si>
    <t>Есть</t>
  </si>
  <si>
    <t>Нет</t>
  </si>
  <si>
    <t>Россия</t>
  </si>
  <si>
    <t>Юридические услуги, оказанные в РФ</t>
  </si>
  <si>
    <t>Сумма и дата выплаты предоплаты</t>
  </si>
  <si>
    <t>дата</t>
  </si>
  <si>
    <t>курс</t>
  </si>
  <si>
    <t>сумма в KZT</t>
  </si>
  <si>
    <t>Валюта</t>
  </si>
  <si>
    <t>Корея Южная</t>
  </si>
  <si>
    <t>Роялти</t>
  </si>
  <si>
    <t>Аудиторские услуги</t>
  </si>
  <si>
    <t>Нидерланды</t>
  </si>
  <si>
    <t>Канада</t>
  </si>
  <si>
    <r>
      <t xml:space="preserve">Доля участия, по которой выплачиваются дивиденды, принадлежит </t>
    </r>
    <r>
      <rPr>
        <b/>
        <i/>
        <sz val="12"/>
        <color indexed="8"/>
        <rFont val="Times New Roman"/>
        <family val="1"/>
      </rPr>
      <t>более трех лет:</t>
    </r>
  </si>
  <si>
    <r>
      <t xml:space="preserve">Доля участия, по которой выплачиваются дивиденды, принадлежит </t>
    </r>
    <r>
      <rPr>
        <b/>
        <i/>
        <sz val="12"/>
        <color indexed="8"/>
        <rFont val="Times New Roman"/>
        <family val="1"/>
      </rPr>
      <t>менее трех лет</t>
    </r>
  </si>
  <si>
    <t>Германия</t>
  </si>
  <si>
    <t>ИТОГО за январь</t>
  </si>
  <si>
    <t>ИТОГО за февраль</t>
  </si>
  <si>
    <t>Безвозмездная передача</t>
  </si>
  <si>
    <t>Беларусь</t>
  </si>
  <si>
    <t>Рекламные услуги</t>
  </si>
  <si>
    <t>ИТОГО за март</t>
  </si>
  <si>
    <t xml:space="preserve">Компании 9» </t>
  </si>
  <si>
    <t xml:space="preserve">Компании «10» </t>
  </si>
  <si>
    <t>Дивиденды</t>
  </si>
  <si>
    <t>есть</t>
  </si>
  <si>
    <t>н</t>
  </si>
  <si>
    <t>Международные перевозки</t>
  </si>
  <si>
    <t>AU</t>
  </si>
  <si>
    <t>TH</t>
  </si>
  <si>
    <t xml:space="preserve">Компания «1» </t>
  </si>
  <si>
    <t xml:space="preserve">Компания «2» </t>
  </si>
  <si>
    <t xml:space="preserve">Компания «4» </t>
  </si>
  <si>
    <t xml:space="preserve">Компания «3» </t>
  </si>
  <si>
    <t xml:space="preserve">Компания «5» </t>
  </si>
  <si>
    <t xml:space="preserve">Компания «6» </t>
  </si>
  <si>
    <t xml:space="preserve">Компания «7» </t>
  </si>
  <si>
    <t xml:space="preserve">Компания «8» </t>
  </si>
  <si>
    <t xml:space="preserve">Компания «9» </t>
  </si>
  <si>
    <t xml:space="preserve">Компания «10» </t>
  </si>
  <si>
    <t>KR</t>
  </si>
  <si>
    <t>Компания 1</t>
  </si>
  <si>
    <t>Компания 2</t>
  </si>
  <si>
    <t>Компания 3</t>
  </si>
  <si>
    <t>Компания 4</t>
  </si>
  <si>
    <t>Компания 5</t>
  </si>
  <si>
    <t>Компания 6</t>
  </si>
  <si>
    <t>Компания 10</t>
  </si>
  <si>
    <t>Компания 9</t>
  </si>
  <si>
    <t>Компания 7</t>
  </si>
  <si>
    <t>Компания 8</t>
  </si>
  <si>
    <t>что входит</t>
  </si>
  <si>
    <t>Абрамов А</t>
  </si>
  <si>
    <t>Конвенция об избежании двойного налогообложения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</si>
</sst>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mm/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9"/>
      <color indexed="2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23"/>
      <name val="Calibri"/>
      <family val="2"/>
    </font>
    <font>
      <sz val="10"/>
      <color indexed="23"/>
      <name val="Times New Roman"/>
      <family val="1"/>
    </font>
    <font>
      <sz val="10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23"/>
      <name val="Times New Roman"/>
      <family val="1"/>
    </font>
    <font>
      <sz val="12"/>
      <color indexed="8"/>
      <name val="Times New Roman"/>
      <family val="1"/>
    </font>
    <font>
      <sz val="9"/>
      <color indexed="23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9"/>
      <color theme="0" tint="-0.4999699890613556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Times New Roman"/>
      <family val="1"/>
    </font>
    <font>
      <sz val="10"/>
      <color theme="0" tint="-0.4999699890613556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0" tint="-0.4999699890613556"/>
      <name val="Times New Roman"/>
      <family val="1"/>
    </font>
    <font>
      <b/>
      <sz val="11"/>
      <color theme="1"/>
      <name val="Times New Roman"/>
      <family val="1"/>
    </font>
    <font>
      <sz val="9"/>
      <color theme="0" tint="-0.4999699890613556"/>
      <name val="Calibri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7" fillId="0" borderId="0" xfId="0" applyFont="1" applyAlignment="1">
      <alignment/>
    </xf>
    <xf numFmtId="0" fontId="67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7" fillId="35" borderId="0" xfId="0" applyFont="1" applyFill="1" applyAlignment="1">
      <alignment/>
    </xf>
    <xf numFmtId="0" fontId="68" fillId="0" borderId="0" xfId="0" applyFont="1" applyAlignment="1">
      <alignment/>
    </xf>
    <xf numFmtId="0" fontId="6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67" fillId="35" borderId="0" xfId="0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8" fillId="34" borderId="0" xfId="0" applyFont="1" applyFill="1" applyAlignment="1">
      <alignment/>
    </xf>
    <xf numFmtId="0" fontId="69" fillId="33" borderId="11" xfId="0" applyFont="1" applyFill="1" applyBorder="1" applyAlignment="1">
      <alignment horizontal="center"/>
    </xf>
    <xf numFmtId="0" fontId="67" fillId="35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68" fillId="35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7" fillId="34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 horizontal="right"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67" fillId="34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69" fillId="33" borderId="0" xfId="0" applyFont="1" applyFill="1" applyAlignment="1">
      <alignment horizontal="center" vertical="center"/>
    </xf>
    <xf numFmtId="0" fontId="67" fillId="34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/>
    </xf>
    <xf numFmtId="0" fontId="71" fillId="34" borderId="0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/>
    </xf>
    <xf numFmtId="0" fontId="7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67" fillId="34" borderId="0" xfId="0" applyFont="1" applyFill="1" applyBorder="1" applyAlignment="1">
      <alignment horizontal="center" wrapText="1"/>
    </xf>
    <xf numFmtId="0" fontId="72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/>
    </xf>
    <xf numFmtId="0" fontId="0" fillId="34" borderId="0" xfId="0" applyFill="1" applyAlignment="1">
      <alignment horizontal="center" wrapText="1"/>
    </xf>
    <xf numFmtId="0" fontId="76" fillId="34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37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6" fillId="16" borderId="19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3" fontId="6" fillId="37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38" borderId="24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38" borderId="25" xfId="0" applyNumberFormat="1" applyFont="1" applyFill="1" applyBorder="1" applyAlignment="1">
      <alignment horizontal="center"/>
    </xf>
    <xf numFmtId="3" fontId="6" fillId="14" borderId="26" xfId="0" applyNumberFormat="1" applyFont="1" applyFill="1" applyBorder="1" applyAlignment="1">
      <alignment horizontal="center"/>
    </xf>
    <xf numFmtId="3" fontId="6" fillId="14" borderId="27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67" fillId="34" borderId="0" xfId="0" applyNumberFormat="1" applyFont="1" applyFill="1" applyBorder="1" applyAlignment="1">
      <alignment horizontal="center"/>
    </xf>
    <xf numFmtId="3" fontId="73" fillId="34" borderId="0" xfId="0" applyNumberFormat="1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3" fontId="71" fillId="0" borderId="11" xfId="0" applyNumberFormat="1" applyFont="1" applyBorder="1" applyAlignment="1">
      <alignment horizontal="center" vertical="center"/>
    </xf>
    <xf numFmtId="0" fontId="10" fillId="38" borderId="11" xfId="0" applyFont="1" applyFill="1" applyBorder="1" applyAlignment="1">
      <alignment/>
    </xf>
    <xf numFmtId="0" fontId="10" fillId="38" borderId="11" xfId="0" applyFont="1" applyFill="1" applyBorder="1" applyAlignment="1">
      <alignment horizontal="center"/>
    </xf>
    <xf numFmtId="3" fontId="10" fillId="38" borderId="11" xfId="0" applyNumberFormat="1" applyFont="1" applyFill="1" applyBorder="1" applyAlignment="1">
      <alignment horizontal="center"/>
    </xf>
    <xf numFmtId="0" fontId="79" fillId="38" borderId="11" xfId="0" applyFont="1" applyFill="1" applyBorder="1" applyAlignment="1">
      <alignment/>
    </xf>
    <xf numFmtId="0" fontId="71" fillId="38" borderId="11" xfId="0" applyFont="1" applyFill="1" applyBorder="1" applyAlignment="1">
      <alignment horizontal="center"/>
    </xf>
    <xf numFmtId="3" fontId="79" fillId="38" borderId="11" xfId="0" applyNumberFormat="1" applyFont="1" applyFill="1" applyBorder="1" applyAlignment="1">
      <alignment horizontal="center"/>
    </xf>
    <xf numFmtId="0" fontId="71" fillId="38" borderId="11" xfId="0" applyFont="1" applyFill="1" applyBorder="1" applyAlignment="1">
      <alignment/>
    </xf>
    <xf numFmtId="3" fontId="78" fillId="0" borderId="11" xfId="0" applyNumberFormat="1" applyFont="1" applyBorder="1" applyAlignment="1">
      <alignment horizontal="center"/>
    </xf>
    <xf numFmtId="0" fontId="57" fillId="0" borderId="0" xfId="0" applyFont="1" applyAlignment="1">
      <alignment/>
    </xf>
    <xf numFmtId="3" fontId="80" fillId="0" borderId="11" xfId="0" applyNumberFormat="1" applyFont="1" applyBorder="1" applyAlignment="1">
      <alignment horizontal="center" vertical="center" wrapText="1"/>
    </xf>
    <xf numFmtId="14" fontId="80" fillId="0" borderId="11" xfId="0" applyNumberFormat="1" applyFont="1" applyBorder="1" applyAlignment="1">
      <alignment horizontal="center" vertical="center" wrapText="1"/>
    </xf>
    <xf numFmtId="9" fontId="80" fillId="0" borderId="11" xfId="0" applyNumberFormat="1" applyFont="1" applyBorder="1" applyAlignment="1">
      <alignment horizontal="center" vertical="center" wrapText="1"/>
    </xf>
    <xf numFmtId="14" fontId="80" fillId="0" borderId="28" xfId="0" applyNumberFormat="1" applyFont="1" applyBorder="1" applyAlignment="1">
      <alignment horizontal="center" vertical="center" wrapText="1"/>
    </xf>
    <xf numFmtId="14" fontId="81" fillId="0" borderId="11" xfId="0" applyNumberFormat="1" applyFont="1" applyBorder="1" applyAlignment="1">
      <alignment horizontal="center" vertical="top" wrapText="1"/>
    </xf>
    <xf numFmtId="14" fontId="81" fillId="0" borderId="29" xfId="0" applyNumberFormat="1" applyFont="1" applyBorder="1" applyAlignment="1">
      <alignment horizontal="center"/>
    </xf>
    <xf numFmtId="3" fontId="81" fillId="0" borderId="0" xfId="0" applyNumberFormat="1" applyFont="1" applyAlignment="1">
      <alignment horizontal="center"/>
    </xf>
    <xf numFmtId="3" fontId="82" fillId="0" borderId="30" xfId="0" applyNumberFormat="1" applyFont="1" applyBorder="1" applyAlignment="1">
      <alignment horizontal="center" vertical="center" wrapText="1"/>
    </xf>
    <xf numFmtId="3" fontId="82" fillId="0" borderId="31" xfId="0" applyNumberFormat="1" applyFont="1" applyBorder="1" applyAlignment="1">
      <alignment horizontal="center" vertical="center" wrapText="1"/>
    </xf>
    <xf numFmtId="3" fontId="82" fillId="0" borderId="28" xfId="0" applyNumberFormat="1" applyFont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/>
    </xf>
    <xf numFmtId="3" fontId="82" fillId="0" borderId="32" xfId="0" applyNumberFormat="1" applyFont="1" applyBorder="1" applyAlignment="1">
      <alignment horizontal="center" vertical="center" wrapText="1"/>
    </xf>
    <xf numFmtId="3" fontId="80" fillId="0" borderId="22" xfId="0" applyNumberFormat="1" applyFont="1" applyBorder="1" applyAlignment="1">
      <alignment horizontal="center" vertical="center" wrapText="1"/>
    </xf>
    <xf numFmtId="3" fontId="81" fillId="0" borderId="11" xfId="0" applyNumberFormat="1" applyFont="1" applyBorder="1" applyAlignment="1">
      <alignment horizontal="center" vertical="top" wrapText="1"/>
    </xf>
    <xf numFmtId="3" fontId="81" fillId="0" borderId="19" xfId="0" applyNumberFormat="1" applyFont="1" applyBorder="1" applyAlignment="1">
      <alignment horizontal="center" vertical="top" wrapText="1"/>
    </xf>
    <xf numFmtId="3" fontId="80" fillId="0" borderId="19" xfId="0" applyNumberFormat="1" applyFont="1" applyBorder="1" applyAlignment="1">
      <alignment horizontal="center" vertical="center" wrapText="1"/>
    </xf>
    <xf numFmtId="3" fontId="83" fillId="0" borderId="0" xfId="0" applyNumberFormat="1" applyFont="1" applyAlignment="1">
      <alignment horizontal="center"/>
    </xf>
    <xf numFmtId="3" fontId="80" fillId="0" borderId="21" xfId="0" applyNumberFormat="1" applyFont="1" applyBorder="1" applyAlignment="1">
      <alignment horizontal="center" vertical="center" wrapText="1"/>
    </xf>
    <xf numFmtId="3" fontId="80" fillId="0" borderId="20" xfId="0" applyNumberFormat="1" applyFont="1" applyBorder="1" applyAlignment="1">
      <alignment horizontal="center" vertical="center" wrapText="1"/>
    </xf>
    <xf numFmtId="3" fontId="80" fillId="0" borderId="33" xfId="0" applyNumberFormat="1" applyFont="1" applyBorder="1" applyAlignment="1">
      <alignment horizontal="center" vertical="center" wrapText="1"/>
    </xf>
    <xf numFmtId="3" fontId="80" fillId="0" borderId="34" xfId="0" applyNumberFormat="1" applyFont="1" applyBorder="1" applyAlignment="1">
      <alignment horizontal="center" vertical="center" wrapText="1"/>
    </xf>
    <xf numFmtId="3" fontId="80" fillId="0" borderId="28" xfId="0" applyNumberFormat="1" applyFont="1" applyBorder="1" applyAlignment="1">
      <alignment horizontal="center" vertical="center" wrapText="1"/>
    </xf>
    <xf numFmtId="3" fontId="84" fillId="0" borderId="29" xfId="0" applyNumberFormat="1" applyFont="1" applyBorder="1" applyAlignment="1">
      <alignment horizontal="center" vertical="center" wrapText="1"/>
    </xf>
    <xf numFmtId="3" fontId="81" fillId="0" borderId="29" xfId="0" applyNumberFormat="1" applyFont="1" applyBorder="1" applyAlignment="1">
      <alignment horizontal="center"/>
    </xf>
    <xf numFmtId="3" fontId="81" fillId="0" borderId="0" xfId="0" applyNumberFormat="1" applyFont="1" applyAlignment="1">
      <alignment horizontal="center" vertical="center" wrapText="1"/>
    </xf>
    <xf numFmtId="4" fontId="80" fillId="0" borderId="11" xfId="0" applyNumberFormat="1" applyFont="1" applyBorder="1" applyAlignment="1">
      <alignment horizontal="center" vertical="center" wrapText="1"/>
    </xf>
    <xf numFmtId="4" fontId="81" fillId="0" borderId="11" xfId="0" applyNumberFormat="1" applyFont="1" applyBorder="1" applyAlignment="1">
      <alignment horizontal="center" vertical="top" wrapText="1"/>
    </xf>
    <xf numFmtId="4" fontId="80" fillId="0" borderId="28" xfId="0" applyNumberFormat="1" applyFont="1" applyBorder="1" applyAlignment="1">
      <alignment horizontal="center" vertical="center" wrapText="1"/>
    </xf>
    <xf numFmtId="9" fontId="82" fillId="0" borderId="28" xfId="0" applyNumberFormat="1" applyFont="1" applyBorder="1" applyAlignment="1">
      <alignment horizontal="center" vertical="center" wrapText="1"/>
    </xf>
    <xf numFmtId="9" fontId="81" fillId="0" borderId="11" xfId="0" applyNumberFormat="1" applyFont="1" applyBorder="1" applyAlignment="1">
      <alignment horizontal="center" vertical="top" wrapText="1"/>
    </xf>
    <xf numFmtId="9" fontId="80" fillId="0" borderId="21" xfId="0" applyNumberFormat="1" applyFont="1" applyBorder="1" applyAlignment="1">
      <alignment horizontal="center" vertical="center" wrapText="1"/>
    </xf>
    <xf numFmtId="9" fontId="81" fillId="0" borderId="21" xfId="0" applyNumberFormat="1" applyFont="1" applyBorder="1" applyAlignment="1">
      <alignment horizontal="center" vertical="top" wrapText="1"/>
    </xf>
    <xf numFmtId="14" fontId="82" fillId="0" borderId="28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69" fillId="33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1" fillId="35" borderId="0" xfId="0" applyFont="1" applyFill="1" applyAlignment="1">
      <alignment horizontal="center"/>
    </xf>
    <xf numFmtId="0" fontId="85" fillId="35" borderId="0" xfId="0" applyFont="1" applyFill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86" fillId="35" borderId="12" xfId="0" applyFont="1" applyFill="1" applyBorder="1" applyAlignment="1">
      <alignment/>
    </xf>
    <xf numFmtId="0" fontId="58" fillId="33" borderId="21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3" fontId="67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3" fontId="87" fillId="0" borderId="14" xfId="0" applyNumberFormat="1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70" fillId="34" borderId="12" xfId="0" applyFont="1" applyFill="1" applyBorder="1" applyAlignment="1">
      <alignment/>
    </xf>
    <xf numFmtId="0" fontId="74" fillId="36" borderId="35" xfId="0" applyFont="1" applyFill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86" fillId="36" borderId="17" xfId="0" applyFont="1" applyFill="1" applyBorder="1" applyAlignment="1">
      <alignment/>
    </xf>
    <xf numFmtId="0" fontId="86" fillId="0" borderId="10" xfId="0" applyFont="1" applyBorder="1" applyAlignment="1">
      <alignment/>
    </xf>
    <xf numFmtId="0" fontId="74" fillId="36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70" fillId="34" borderId="12" xfId="0" applyFont="1" applyFill="1" applyBorder="1" applyAlignment="1">
      <alignment horizontal="center"/>
    </xf>
    <xf numFmtId="0" fontId="88" fillId="34" borderId="12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67" fillId="34" borderId="0" xfId="0" applyFont="1" applyFill="1" applyAlignment="1">
      <alignment/>
    </xf>
    <xf numFmtId="0" fontId="6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7" fillId="0" borderId="14" xfId="0" applyFont="1" applyFill="1" applyBorder="1" applyAlignment="1">
      <alignment/>
    </xf>
    <xf numFmtId="0" fontId="67" fillId="0" borderId="35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34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1" fillId="0" borderId="14" xfId="0" applyFont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1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6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3" fontId="7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/>
    </xf>
    <xf numFmtId="3" fontId="57" fillId="0" borderId="15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1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7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/>
    </xf>
    <xf numFmtId="0" fontId="73" fillId="34" borderId="0" xfId="0" applyFont="1" applyFill="1" applyAlignment="1">
      <alignment/>
    </xf>
    <xf numFmtId="0" fontId="73" fillId="34" borderId="10" xfId="0" applyFont="1" applyFill="1" applyBorder="1" applyAlignment="1">
      <alignment/>
    </xf>
    <xf numFmtId="0" fontId="70" fillId="34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75" fillId="0" borderId="0" xfId="0" applyFont="1" applyAlignment="1">
      <alignment horizontal="center"/>
    </xf>
    <xf numFmtId="3" fontId="67" fillId="0" borderId="14" xfId="0" applyNumberFormat="1" applyFont="1" applyFill="1" applyBorder="1" applyAlignment="1">
      <alignment horizontal="center"/>
    </xf>
    <xf numFmtId="3" fontId="87" fillId="0" borderId="14" xfId="0" applyNumberFormat="1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 wrapText="1"/>
    </xf>
    <xf numFmtId="0" fontId="76" fillId="0" borderId="15" xfId="0" applyFont="1" applyFill="1" applyBorder="1" applyAlignment="1">
      <alignment horizontal="center" wrapText="1"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85" fillId="0" borderId="35" xfId="0" applyFont="1" applyFill="1" applyBorder="1" applyAlignment="1">
      <alignment horizontal="center" wrapText="1"/>
    </xf>
    <xf numFmtId="0" fontId="76" fillId="0" borderId="12" xfId="0" applyFont="1" applyFill="1" applyBorder="1" applyAlignment="1">
      <alignment horizontal="center" wrapText="1"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85" fillId="0" borderId="37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4" fillId="34" borderId="0" xfId="0" applyFont="1" applyFill="1" applyAlignment="1">
      <alignment horizontal="center"/>
    </xf>
    <xf numFmtId="0" fontId="85" fillId="0" borderId="14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wrapText="1"/>
    </xf>
    <xf numFmtId="0" fontId="6" fillId="38" borderId="28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6" fillId="14" borderId="38" xfId="0" applyFont="1" applyFill="1" applyBorder="1" applyAlignment="1">
      <alignment horizontal="center" wrapText="1"/>
    </xf>
    <xf numFmtId="0" fontId="7" fillId="14" borderId="39" xfId="0" applyFont="1" applyFill="1" applyBorder="1" applyAlignment="1">
      <alignment horizontal="center" wrapText="1"/>
    </xf>
    <xf numFmtId="0" fontId="7" fillId="14" borderId="40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39" borderId="43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/>
    </xf>
    <xf numFmtId="3" fontId="82" fillId="0" borderId="44" xfId="0" applyNumberFormat="1" applyFont="1" applyBorder="1" applyAlignment="1">
      <alignment horizontal="center" vertical="center" wrapText="1"/>
    </xf>
    <xf numFmtId="3" fontId="82" fillId="0" borderId="30" xfId="0" applyNumberFormat="1" applyFont="1" applyBorder="1" applyAlignment="1">
      <alignment horizontal="center" vertical="center" wrapText="1"/>
    </xf>
    <xf numFmtId="3" fontId="84" fillId="0" borderId="45" xfId="0" applyNumberFormat="1" applyFont="1" applyBorder="1" applyAlignment="1">
      <alignment horizontal="center" vertical="center" wrapText="1"/>
    </xf>
    <xf numFmtId="3" fontId="84" fillId="0" borderId="29" xfId="0" applyNumberFormat="1" applyFont="1" applyBorder="1" applyAlignment="1">
      <alignment horizontal="center" vertical="center" wrapText="1"/>
    </xf>
    <xf numFmtId="3" fontId="82" fillId="0" borderId="28" xfId="0" applyNumberFormat="1" applyFont="1" applyBorder="1" applyAlignment="1">
      <alignment horizontal="center" vertical="center" wrapText="1"/>
    </xf>
    <xf numFmtId="3" fontId="82" fillId="0" borderId="42" xfId="0" applyNumberFormat="1" applyFont="1" applyBorder="1" applyAlignment="1">
      <alignment horizontal="center" vertical="center" wrapText="1"/>
    </xf>
    <xf numFmtId="3" fontId="82" fillId="0" borderId="32" xfId="0" applyNumberFormat="1" applyFont="1" applyBorder="1" applyAlignment="1">
      <alignment horizontal="center" vertical="center" wrapText="1"/>
    </xf>
    <xf numFmtId="3" fontId="80" fillId="0" borderId="46" xfId="0" applyNumberFormat="1" applyFont="1" applyBorder="1" applyAlignment="1">
      <alignment horizontal="center" vertical="center" wrapText="1"/>
    </xf>
    <xf numFmtId="9" fontId="80" fillId="0" borderId="43" xfId="0" applyNumberFormat="1" applyFont="1" applyBorder="1" applyAlignment="1">
      <alignment horizontal="center" vertical="center" wrapText="1"/>
    </xf>
    <xf numFmtId="3" fontId="80" fillId="0" borderId="47" xfId="0" applyNumberFormat="1" applyFont="1" applyBorder="1" applyAlignment="1">
      <alignment horizontal="center" vertical="center" wrapText="1"/>
    </xf>
    <xf numFmtId="14" fontId="80" fillId="0" borderId="33" xfId="0" applyNumberFormat="1" applyFont="1" applyBorder="1" applyAlignment="1">
      <alignment horizontal="center" vertical="center" wrapText="1"/>
    </xf>
    <xf numFmtId="3" fontId="81" fillId="0" borderId="33" xfId="0" applyNumberFormat="1" applyFont="1" applyBorder="1" applyAlignment="1">
      <alignment horizontal="center" vertical="top" wrapText="1"/>
    </xf>
    <xf numFmtId="14" fontId="81" fillId="0" borderId="33" xfId="0" applyNumberFormat="1" applyFont="1" applyBorder="1" applyAlignment="1">
      <alignment horizontal="center" vertical="top" wrapText="1"/>
    </xf>
    <xf numFmtId="4" fontId="81" fillId="0" borderId="33" xfId="0" applyNumberFormat="1" applyFont="1" applyBorder="1" applyAlignment="1">
      <alignment horizontal="center" vertical="top" wrapText="1"/>
    </xf>
    <xf numFmtId="9" fontId="80" fillId="0" borderId="33" xfId="0" applyNumberFormat="1" applyFont="1" applyBorder="1" applyAlignment="1">
      <alignment horizontal="center" vertical="center" wrapText="1"/>
    </xf>
    <xf numFmtId="3" fontId="80" fillId="0" borderId="48" xfId="0" applyNumberFormat="1" applyFont="1" applyBorder="1" applyAlignment="1">
      <alignment horizontal="center" vertical="center" wrapText="1"/>
    </xf>
    <xf numFmtId="3" fontId="82" fillId="0" borderId="45" xfId="0" applyNumberFormat="1" applyFont="1" applyBorder="1" applyAlignment="1">
      <alignment horizontal="center" vertical="center" wrapText="1"/>
    </xf>
    <xf numFmtId="3" fontId="82" fillId="0" borderId="29" xfId="0" applyNumberFormat="1" applyFont="1" applyBorder="1" applyAlignment="1">
      <alignment horizontal="center" vertical="center" wrapText="1"/>
    </xf>
    <xf numFmtId="3" fontId="82" fillId="0" borderId="29" xfId="0" applyNumberFormat="1" applyFont="1" applyBorder="1" applyAlignment="1">
      <alignment horizontal="center" vertical="center" wrapText="1"/>
    </xf>
    <xf numFmtId="14" fontId="82" fillId="0" borderId="29" xfId="0" applyNumberFormat="1" applyFont="1" applyBorder="1" applyAlignment="1">
      <alignment horizontal="center" vertical="center" wrapText="1"/>
    </xf>
    <xf numFmtId="3" fontId="83" fillId="0" borderId="29" xfId="0" applyNumberFormat="1" applyFont="1" applyBorder="1" applyAlignment="1">
      <alignment horizontal="center" vertical="top" wrapText="1"/>
    </xf>
    <xf numFmtId="14" fontId="83" fillId="0" borderId="29" xfId="0" applyNumberFormat="1" applyFont="1" applyBorder="1" applyAlignment="1">
      <alignment horizontal="center" vertical="top" wrapText="1"/>
    </xf>
    <xf numFmtId="4" fontId="83" fillId="0" borderId="29" xfId="0" applyNumberFormat="1" applyFont="1" applyBorder="1" applyAlignment="1">
      <alignment horizontal="center" vertical="top" wrapText="1"/>
    </xf>
    <xf numFmtId="9" fontId="82" fillId="0" borderId="29" xfId="0" applyNumberFormat="1" applyFont="1" applyBorder="1" applyAlignment="1">
      <alignment horizontal="center" vertical="center" wrapText="1"/>
    </xf>
    <xf numFmtId="3" fontId="82" fillId="0" borderId="49" xfId="0" applyNumberFormat="1" applyFont="1" applyBorder="1" applyAlignment="1">
      <alignment horizontal="center" vertical="center" wrapText="1"/>
    </xf>
    <xf numFmtId="14" fontId="80" fillId="0" borderId="21" xfId="0" applyNumberFormat="1" applyFont="1" applyBorder="1" applyAlignment="1">
      <alignment horizontal="center" vertical="center" wrapText="1"/>
    </xf>
    <xf numFmtId="3" fontId="81" fillId="0" borderId="21" xfId="0" applyNumberFormat="1" applyFont="1" applyBorder="1" applyAlignment="1">
      <alignment horizontal="center" vertical="top" wrapText="1"/>
    </xf>
    <xf numFmtId="14" fontId="81" fillId="0" borderId="21" xfId="0" applyNumberFormat="1" applyFont="1" applyBorder="1" applyAlignment="1">
      <alignment horizontal="center" vertical="top" wrapText="1"/>
    </xf>
    <xf numFmtId="4" fontId="81" fillId="0" borderId="21" xfId="0" applyNumberFormat="1" applyFont="1" applyBorder="1" applyAlignment="1">
      <alignment horizontal="center" vertical="top" wrapText="1"/>
    </xf>
    <xf numFmtId="3" fontId="81" fillId="0" borderId="21" xfId="0" applyNumberFormat="1" applyFont="1" applyBorder="1" applyAlignment="1">
      <alignment horizontal="center" vertical="center" wrapText="1"/>
    </xf>
    <xf numFmtId="14" fontId="81" fillId="0" borderId="21" xfId="0" applyNumberFormat="1" applyFont="1" applyBorder="1" applyAlignment="1">
      <alignment horizontal="center" vertical="center" wrapText="1"/>
    </xf>
    <xf numFmtId="4" fontId="81" fillId="0" borderId="21" xfId="0" applyNumberFormat="1" applyFont="1" applyBorder="1" applyAlignment="1">
      <alignment horizontal="center" vertical="center" wrapText="1"/>
    </xf>
    <xf numFmtId="3" fontId="83" fillId="0" borderId="27" xfId="0" applyNumberFormat="1" applyFont="1" applyBorder="1" applyAlignment="1">
      <alignment horizontal="center"/>
    </xf>
    <xf numFmtId="9" fontId="80" fillId="0" borderId="29" xfId="0" applyNumberFormat="1" applyFont="1" applyBorder="1" applyAlignment="1">
      <alignment horizontal="center" vertical="center" wrapText="1"/>
    </xf>
    <xf numFmtId="3" fontId="83" fillId="0" borderId="29" xfId="0" applyNumberFormat="1" applyFont="1" applyBorder="1" applyAlignment="1">
      <alignment horizontal="center"/>
    </xf>
    <xf numFmtId="3" fontId="82" fillId="0" borderId="4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89" fillId="0" borderId="11" xfId="0" applyNumberFormat="1" applyFont="1" applyBorder="1" applyAlignment="1">
      <alignment horizontal="center" vertical="center" wrapText="1"/>
    </xf>
    <xf numFmtId="3" fontId="89" fillId="0" borderId="21" xfId="0" applyNumberFormat="1" applyFont="1" applyBorder="1" applyAlignment="1">
      <alignment horizontal="center" vertical="center" wrapText="1"/>
    </xf>
    <xf numFmtId="3" fontId="89" fillId="0" borderId="3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3" fontId="67" fillId="0" borderId="14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0</xdr:rowOff>
    </xdr:from>
    <xdr:to>
      <xdr:col>9</xdr:col>
      <xdr:colOff>600075</xdr:colOff>
      <xdr:row>1</xdr:row>
      <xdr:rowOff>695325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123825</xdr:colOff>
      <xdr:row>5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13.8515625" style="0" bestFit="1" customWidth="1"/>
    <col min="6" max="6" width="10.28125" style="0" customWidth="1"/>
    <col min="8" max="8" width="10.00390625" style="0" customWidth="1"/>
  </cols>
  <sheetData>
    <row r="2" spans="1:2" ht="56.25" customHeight="1">
      <c r="A2" s="111" t="s">
        <v>197</v>
      </c>
      <c r="B2" s="111"/>
    </row>
    <row r="3" spans="1:10" ht="120">
      <c r="A3" s="97" t="s">
        <v>181</v>
      </c>
      <c r="B3" s="98" t="s">
        <v>182</v>
      </c>
      <c r="C3" s="98" t="s">
        <v>91</v>
      </c>
      <c r="D3" s="98" t="s">
        <v>95</v>
      </c>
      <c r="E3" s="98" t="s">
        <v>183</v>
      </c>
      <c r="F3" s="98" t="s">
        <v>184</v>
      </c>
      <c r="G3" s="98" t="s">
        <v>117</v>
      </c>
      <c r="H3" s="98" t="s">
        <v>185</v>
      </c>
      <c r="I3" s="98" t="s">
        <v>186</v>
      </c>
      <c r="J3" s="98" t="s">
        <v>187</v>
      </c>
    </row>
    <row r="4" spans="1:10" ht="15">
      <c r="A4" s="7">
        <f>1</f>
        <v>1</v>
      </c>
      <c r="B4" s="99" t="s">
        <v>254</v>
      </c>
      <c r="C4" s="100">
        <v>1</v>
      </c>
      <c r="D4" s="100" t="s">
        <v>188</v>
      </c>
      <c r="E4" s="100">
        <v>1030</v>
      </c>
      <c r="F4" s="101">
        <v>50200</v>
      </c>
      <c r="G4" s="100">
        <v>0</v>
      </c>
      <c r="H4" s="100">
        <v>0</v>
      </c>
      <c r="I4" s="101">
        <f>F4</f>
        <v>50200</v>
      </c>
      <c r="J4" s="99"/>
    </row>
    <row r="5" spans="1:10" ht="15">
      <c r="A5" s="7">
        <f>1+A4</f>
        <v>2</v>
      </c>
      <c r="B5" s="99" t="s">
        <v>255</v>
      </c>
      <c r="C5" s="100">
        <v>1</v>
      </c>
      <c r="D5" s="100" t="s">
        <v>264</v>
      </c>
      <c r="E5" s="100">
        <v>1030</v>
      </c>
      <c r="F5" s="101">
        <v>5415960</v>
      </c>
      <c r="G5" s="100">
        <v>0</v>
      </c>
      <c r="H5" s="102">
        <f>F5*G5/100</f>
        <v>0</v>
      </c>
      <c r="I5" s="101">
        <f>F5</f>
        <v>5415960</v>
      </c>
      <c r="J5" s="99"/>
    </row>
    <row r="6" spans="1:10" ht="15">
      <c r="A6" s="7">
        <f>1+A5</f>
        <v>3</v>
      </c>
      <c r="B6" s="99" t="s">
        <v>257</v>
      </c>
      <c r="C6" s="100">
        <v>1</v>
      </c>
      <c r="D6" s="100" t="s">
        <v>253</v>
      </c>
      <c r="E6" s="100">
        <v>1090</v>
      </c>
      <c r="F6" s="101">
        <v>1354110</v>
      </c>
      <c r="G6" s="100">
        <v>20</v>
      </c>
      <c r="H6" s="102">
        <f>F6*G6/100</f>
        <v>270822</v>
      </c>
      <c r="I6" s="100">
        <v>0</v>
      </c>
      <c r="J6" s="99"/>
    </row>
    <row r="7" spans="1:10" ht="15">
      <c r="A7" s="7"/>
      <c r="B7" s="103" t="s">
        <v>190</v>
      </c>
      <c r="C7" s="104"/>
      <c r="D7" s="104"/>
      <c r="E7" s="104"/>
      <c r="F7" s="105">
        <f>SUM(F4:F6)</f>
        <v>6820270</v>
      </c>
      <c r="G7" s="105"/>
      <c r="H7" s="105">
        <f>SUM(H4:H6)</f>
        <v>270822</v>
      </c>
      <c r="I7" s="105">
        <f>SUM(I4:I5)</f>
        <v>5466160</v>
      </c>
      <c r="J7" s="103"/>
    </row>
    <row r="8" spans="1:10" ht="15">
      <c r="A8" s="7">
        <f>1+A6</f>
        <v>4</v>
      </c>
      <c r="B8" s="99" t="s">
        <v>256</v>
      </c>
      <c r="C8" s="100">
        <v>2</v>
      </c>
      <c r="D8" s="100" t="s">
        <v>252</v>
      </c>
      <c r="E8" s="100">
        <v>1170</v>
      </c>
      <c r="F8" s="101">
        <v>2235500</v>
      </c>
      <c r="G8" s="100">
        <v>5</v>
      </c>
      <c r="H8" s="102">
        <f>F8*G8/100</f>
        <v>111775</v>
      </c>
      <c r="I8" s="100">
        <v>0</v>
      </c>
      <c r="J8" s="99"/>
    </row>
    <row r="9" spans="1:10" ht="15">
      <c r="A9" s="7">
        <f>1+A8</f>
        <v>5</v>
      </c>
      <c r="B9" s="99" t="s">
        <v>258</v>
      </c>
      <c r="C9" s="100">
        <v>2</v>
      </c>
      <c r="D9" s="100" t="s">
        <v>191</v>
      </c>
      <c r="E9" s="100">
        <v>1140</v>
      </c>
      <c r="F9" s="101">
        <v>966000</v>
      </c>
      <c r="G9" s="100">
        <v>0</v>
      </c>
      <c r="H9" s="102">
        <f>F9*G9/100</f>
        <v>0</v>
      </c>
      <c r="I9" s="101">
        <f>F9</f>
        <v>966000</v>
      </c>
      <c r="J9" s="99"/>
    </row>
    <row r="10" spans="1:10" ht="15">
      <c r="A10" s="7"/>
      <c r="B10" s="106" t="s">
        <v>192</v>
      </c>
      <c r="C10" s="107"/>
      <c r="D10" s="107"/>
      <c r="E10" s="107"/>
      <c r="F10" s="108">
        <f>SUM(F8:F9)</f>
        <v>3201500</v>
      </c>
      <c r="G10" s="108"/>
      <c r="H10" s="108">
        <f>SUM(H6:H8)</f>
        <v>653419</v>
      </c>
      <c r="I10" s="107">
        <f>SUM(I8:I9)</f>
        <v>966000</v>
      </c>
      <c r="J10" s="109"/>
    </row>
    <row r="11" spans="1:10" ht="15">
      <c r="A11" s="7">
        <f>1+A9</f>
        <v>6</v>
      </c>
      <c r="B11" s="99" t="s">
        <v>259</v>
      </c>
      <c r="C11" s="100">
        <v>3</v>
      </c>
      <c r="D11" s="100" t="s">
        <v>189</v>
      </c>
      <c r="E11" s="100">
        <v>1300</v>
      </c>
      <c r="F11" s="101">
        <v>97782</v>
      </c>
      <c r="G11" s="100">
        <v>20</v>
      </c>
      <c r="H11" s="102">
        <f>F11*G11/100</f>
        <v>19556.4</v>
      </c>
      <c r="I11" s="101">
        <v>0</v>
      </c>
      <c r="J11" s="99"/>
    </row>
    <row r="12" spans="1:10" ht="15">
      <c r="A12" s="7">
        <f>1+A11</f>
        <v>7</v>
      </c>
      <c r="B12" s="99" t="s">
        <v>260</v>
      </c>
      <c r="C12" s="100">
        <v>3</v>
      </c>
      <c r="D12" s="100" t="s">
        <v>193</v>
      </c>
      <c r="E12" s="100">
        <v>1130</v>
      </c>
      <c r="F12" s="101">
        <v>672870</v>
      </c>
      <c r="G12" s="100">
        <v>10</v>
      </c>
      <c r="H12" s="102">
        <f>F12*G12/100</f>
        <v>67287</v>
      </c>
      <c r="I12" s="100">
        <v>0</v>
      </c>
      <c r="J12" s="99"/>
    </row>
    <row r="13" spans="1:10" ht="15">
      <c r="A13" s="7">
        <f>1+A12</f>
        <v>8</v>
      </c>
      <c r="B13" s="99" t="s">
        <v>261</v>
      </c>
      <c r="C13" s="100">
        <v>3</v>
      </c>
      <c r="D13" s="100" t="s">
        <v>194</v>
      </c>
      <c r="E13" s="100">
        <v>1020</v>
      </c>
      <c r="F13" s="101">
        <v>2240750</v>
      </c>
      <c r="G13" s="100">
        <v>0</v>
      </c>
      <c r="H13" s="102">
        <f>F13*G13/100</f>
        <v>0</v>
      </c>
      <c r="I13" s="101">
        <f>F13</f>
        <v>2240750</v>
      </c>
      <c r="J13" s="101"/>
    </row>
    <row r="14" spans="1:10" ht="15">
      <c r="A14" s="7">
        <f>1+A13</f>
        <v>9</v>
      </c>
      <c r="B14" s="99" t="s">
        <v>262</v>
      </c>
      <c r="C14" s="100">
        <v>3</v>
      </c>
      <c r="D14" s="100" t="s">
        <v>188</v>
      </c>
      <c r="E14" s="100">
        <v>1100</v>
      </c>
      <c r="F14" s="101">
        <v>7200000</v>
      </c>
      <c r="G14" s="100">
        <v>10</v>
      </c>
      <c r="H14" s="102">
        <f>F14*G14/100</f>
        <v>720000</v>
      </c>
      <c r="I14" s="101">
        <v>0</v>
      </c>
      <c r="J14" s="99"/>
    </row>
    <row r="15" spans="1:10" ht="15">
      <c r="A15" s="7">
        <v>10</v>
      </c>
      <c r="B15" s="99" t="s">
        <v>263</v>
      </c>
      <c r="C15" s="100">
        <v>3</v>
      </c>
      <c r="D15" s="100" t="s">
        <v>188</v>
      </c>
      <c r="E15" s="100">
        <v>1100</v>
      </c>
      <c r="F15" s="101">
        <v>4800000</v>
      </c>
      <c r="G15" s="100">
        <v>15</v>
      </c>
      <c r="H15" s="102">
        <f>F15*G15/100</f>
        <v>720000</v>
      </c>
      <c r="I15" s="101"/>
      <c r="J15" s="99"/>
    </row>
    <row r="16" spans="1:10" ht="15">
      <c r="A16" s="7"/>
      <c r="B16" s="106" t="s">
        <v>195</v>
      </c>
      <c r="C16" s="107"/>
      <c r="D16" s="107"/>
      <c r="E16" s="107"/>
      <c r="F16" s="108">
        <f>SUM(F11:F15)</f>
        <v>15011402</v>
      </c>
      <c r="G16" s="108"/>
      <c r="H16" s="108">
        <f>SUM(H11:H15)</f>
        <v>1526843.4</v>
      </c>
      <c r="I16" s="108">
        <f>SUM(I11:I15)</f>
        <v>2240750</v>
      </c>
      <c r="J16" s="108">
        <f>SUM(J9:J14)</f>
        <v>0</v>
      </c>
    </row>
    <row r="17" spans="1:10" ht="15">
      <c r="A17" s="8"/>
      <c r="B17" s="145" t="s">
        <v>196</v>
      </c>
      <c r="C17" s="146"/>
      <c r="D17" s="146"/>
      <c r="E17" s="147"/>
      <c r="F17" s="110">
        <f>F7+F10+F16</f>
        <v>25033172</v>
      </c>
      <c r="G17" s="110"/>
      <c r="H17" s="110">
        <f>H7+H10+H16</f>
        <v>2451084.4</v>
      </c>
      <c r="I17" s="110">
        <f>I7+I10+I16</f>
        <v>8672910</v>
      </c>
      <c r="J17" s="99"/>
    </row>
  </sheetData>
  <sheetProtection/>
  <mergeCells count="1">
    <mergeCell ref="B17:E1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8.421875" style="60" customWidth="1"/>
    <col min="2" max="2" width="27.421875" style="60" customWidth="1"/>
    <col min="3" max="3" width="10.28125" style="60" customWidth="1"/>
    <col min="4" max="7" width="12.421875" style="60" customWidth="1"/>
    <col min="8" max="8" width="18.00390625" style="60" customWidth="1"/>
    <col min="9" max="9" width="16.00390625" style="60" customWidth="1"/>
    <col min="10" max="10" width="17.8515625" style="60" customWidth="1"/>
    <col min="11" max="11" width="16.00390625" style="60" customWidth="1"/>
    <col min="12" max="12" width="15.8515625" style="60" customWidth="1"/>
    <col min="13" max="13" width="18.8515625" style="60" customWidth="1"/>
    <col min="14" max="14" width="19.00390625" style="60" customWidth="1"/>
    <col min="15" max="15" width="12.421875" style="60" customWidth="1"/>
    <col min="16" max="16" width="19.140625" style="60" customWidth="1"/>
    <col min="17" max="16384" width="9.140625" style="60" customWidth="1"/>
  </cols>
  <sheetData>
    <row r="1" ht="12.75"/>
    <row r="2" spans="8:10" ht="15.75">
      <c r="H2" s="61" t="s">
        <v>144</v>
      </c>
      <c r="I2" s="61"/>
      <c r="J2" s="61"/>
    </row>
    <row r="3" ht="13.5" thickBot="1"/>
    <row r="4" spans="1:16" ht="43.5" customHeight="1">
      <c r="A4" s="270" t="s">
        <v>145</v>
      </c>
      <c r="B4" s="272" t="s">
        <v>146</v>
      </c>
      <c r="C4" s="272" t="s">
        <v>147</v>
      </c>
      <c r="D4" s="272" t="s">
        <v>148</v>
      </c>
      <c r="E4" s="272" t="s">
        <v>149</v>
      </c>
      <c r="F4" s="272" t="s">
        <v>150</v>
      </c>
      <c r="G4" s="274" t="s">
        <v>151</v>
      </c>
      <c r="H4" s="260" t="s">
        <v>152</v>
      </c>
      <c r="I4" s="260"/>
      <c r="J4" s="260"/>
      <c r="K4" s="261" t="s">
        <v>153</v>
      </c>
      <c r="L4" s="262"/>
      <c r="M4" s="262"/>
      <c r="N4" s="263" t="s">
        <v>154</v>
      </c>
      <c r="O4" s="264"/>
      <c r="P4" s="265"/>
    </row>
    <row r="5" spans="1:16" s="62" customFormat="1" ht="55.5" customHeight="1">
      <c r="A5" s="271"/>
      <c r="B5" s="273"/>
      <c r="C5" s="273"/>
      <c r="D5" s="273"/>
      <c r="E5" s="273"/>
      <c r="F5" s="273"/>
      <c r="G5" s="275"/>
      <c r="H5" s="63" t="s">
        <v>155</v>
      </c>
      <c r="I5" s="63" t="s">
        <v>156</v>
      </c>
      <c r="J5" s="63" t="s">
        <v>157</v>
      </c>
      <c r="K5" s="64" t="s">
        <v>158</v>
      </c>
      <c r="L5" s="64" t="s">
        <v>159</v>
      </c>
      <c r="M5" s="64" t="s">
        <v>160</v>
      </c>
      <c r="N5" s="65" t="s">
        <v>161</v>
      </c>
      <c r="O5" s="66" t="s">
        <v>162</v>
      </c>
      <c r="P5" s="67" t="s">
        <v>163</v>
      </c>
    </row>
    <row r="6" spans="1:16" ht="12.75">
      <c r="A6" s="68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70">
        <v>7</v>
      </c>
      <c r="H6" s="71">
        <v>8</v>
      </c>
      <c r="I6" s="71">
        <v>9</v>
      </c>
      <c r="J6" s="71">
        <v>10</v>
      </c>
      <c r="K6" s="72">
        <v>11</v>
      </c>
      <c r="L6" s="72">
        <v>12</v>
      </c>
      <c r="M6" s="72">
        <v>13</v>
      </c>
      <c r="N6" s="73">
        <v>14</v>
      </c>
      <c r="O6" s="73">
        <v>15</v>
      </c>
      <c r="P6" s="74">
        <v>16</v>
      </c>
    </row>
    <row r="7" spans="1:16" ht="25.5">
      <c r="A7" s="75" t="s">
        <v>173</v>
      </c>
      <c r="B7" s="314" t="s">
        <v>226</v>
      </c>
      <c r="C7" s="79" t="s">
        <v>165</v>
      </c>
      <c r="D7" s="77">
        <v>0</v>
      </c>
      <c r="E7" s="79" t="s">
        <v>168</v>
      </c>
      <c r="F7" s="92">
        <v>45301</v>
      </c>
      <c r="G7" s="93" t="s">
        <v>249</v>
      </c>
      <c r="H7" s="317">
        <v>10000</v>
      </c>
      <c r="I7" s="318">
        <v>5.02</v>
      </c>
      <c r="J7" s="317">
        <f>D7*H7*I7</f>
        <v>0</v>
      </c>
      <c r="K7" s="78"/>
      <c r="L7" s="79"/>
      <c r="M7" s="79"/>
      <c r="N7" s="76"/>
      <c r="O7" s="76"/>
      <c r="P7" s="80">
        <f aca="true" t="shared" si="0" ref="P7:P17">N7*O7*D7</f>
        <v>0</v>
      </c>
    </row>
    <row r="8" spans="1:16" ht="12.75">
      <c r="A8" s="75" t="s">
        <v>174</v>
      </c>
      <c r="B8" s="314" t="s">
        <v>234</v>
      </c>
      <c r="C8" s="79" t="s">
        <v>171</v>
      </c>
      <c r="D8" s="77">
        <v>0</v>
      </c>
      <c r="E8" s="79" t="s">
        <v>168</v>
      </c>
      <c r="F8" s="92">
        <v>45306</v>
      </c>
      <c r="G8" s="93" t="s">
        <v>249</v>
      </c>
      <c r="H8" s="318">
        <v>12000</v>
      </c>
      <c r="I8" s="318">
        <v>451.33</v>
      </c>
      <c r="J8" s="317">
        <f aca="true" t="shared" si="1" ref="J7:J17">D8*H8*I8</f>
        <v>0</v>
      </c>
      <c r="K8" s="78"/>
      <c r="L8" s="79"/>
      <c r="M8" s="78"/>
      <c r="N8" s="76"/>
      <c r="O8" s="76"/>
      <c r="P8" s="80">
        <f t="shared" si="0"/>
        <v>0</v>
      </c>
    </row>
    <row r="9" spans="1:16" ht="12.75">
      <c r="A9" s="75" t="s">
        <v>175</v>
      </c>
      <c r="B9" s="315" t="s">
        <v>205</v>
      </c>
      <c r="C9" s="79" t="s">
        <v>171</v>
      </c>
      <c r="D9" s="77">
        <v>0.2</v>
      </c>
      <c r="E9" s="79" t="s">
        <v>168</v>
      </c>
      <c r="F9" s="92">
        <v>45307</v>
      </c>
      <c r="G9" s="93" t="s">
        <v>167</v>
      </c>
      <c r="H9" s="317">
        <v>3000</v>
      </c>
      <c r="I9" s="318">
        <v>451.37</v>
      </c>
      <c r="J9" s="317">
        <f t="shared" si="1"/>
        <v>270822</v>
      </c>
      <c r="K9" s="78"/>
      <c r="L9" s="79"/>
      <c r="M9" s="78"/>
      <c r="N9" s="76"/>
      <c r="O9" s="76"/>
      <c r="P9" s="80">
        <f t="shared" si="0"/>
        <v>0</v>
      </c>
    </row>
    <row r="10" spans="1:16" ht="12.75">
      <c r="A10" s="75" t="s">
        <v>176</v>
      </c>
      <c r="B10" s="316" t="s">
        <v>251</v>
      </c>
      <c r="C10" s="79" t="s">
        <v>171</v>
      </c>
      <c r="D10" s="77">
        <v>0.05</v>
      </c>
      <c r="E10" s="79" t="s">
        <v>169</v>
      </c>
      <c r="F10" s="92">
        <v>45332</v>
      </c>
      <c r="G10" s="93" t="s">
        <v>170</v>
      </c>
      <c r="H10" s="318">
        <v>5000</v>
      </c>
      <c r="I10" s="318">
        <v>447.1</v>
      </c>
      <c r="J10" s="317">
        <f t="shared" si="1"/>
        <v>111775</v>
      </c>
      <c r="K10" s="76"/>
      <c r="L10" s="76"/>
      <c r="M10" s="79"/>
      <c r="N10" s="76"/>
      <c r="O10" s="76"/>
      <c r="P10" s="80">
        <f t="shared" si="0"/>
        <v>0</v>
      </c>
    </row>
    <row r="11" spans="1:16" ht="38.25">
      <c r="A11" s="75" t="s">
        <v>177</v>
      </c>
      <c r="B11" s="315" t="s">
        <v>207</v>
      </c>
      <c r="C11" s="79" t="s">
        <v>166</v>
      </c>
      <c r="D11" s="77">
        <v>0</v>
      </c>
      <c r="E11" s="79" t="s">
        <v>169</v>
      </c>
      <c r="F11" s="92">
        <v>45340</v>
      </c>
      <c r="G11" s="93" t="s">
        <v>249</v>
      </c>
      <c r="H11" s="318">
        <v>2000</v>
      </c>
      <c r="I11" s="318">
        <v>483</v>
      </c>
      <c r="J11" s="317">
        <f t="shared" si="1"/>
        <v>0</v>
      </c>
      <c r="K11" s="76"/>
      <c r="L11" s="76"/>
      <c r="M11" s="79"/>
      <c r="N11" s="76"/>
      <c r="O11" s="76"/>
      <c r="P11" s="80">
        <f t="shared" si="0"/>
        <v>0</v>
      </c>
    </row>
    <row r="12" spans="1:16" ht="12.75">
      <c r="A12" s="75" t="s">
        <v>178</v>
      </c>
      <c r="B12" s="315" t="s">
        <v>242</v>
      </c>
      <c r="C12" s="79" t="s">
        <v>166</v>
      </c>
      <c r="D12" s="77">
        <v>0.2</v>
      </c>
      <c r="E12" s="79" t="s">
        <v>172</v>
      </c>
      <c r="F12" s="92">
        <v>45352</v>
      </c>
      <c r="G12" s="93" t="s">
        <v>250</v>
      </c>
      <c r="H12" s="317">
        <v>200</v>
      </c>
      <c r="I12" s="318">
        <v>488.91</v>
      </c>
      <c r="J12" s="317">
        <f t="shared" si="1"/>
        <v>19556.4</v>
      </c>
      <c r="K12" s="76"/>
      <c r="L12" s="76"/>
      <c r="M12" s="79"/>
      <c r="N12" s="76"/>
      <c r="O12" s="76"/>
      <c r="P12" s="80">
        <f t="shared" si="0"/>
        <v>0</v>
      </c>
    </row>
    <row r="13" spans="1:16" ht="12.75">
      <c r="A13" s="75" t="s">
        <v>179</v>
      </c>
      <c r="B13" s="314" t="s">
        <v>233</v>
      </c>
      <c r="C13" s="79" t="s">
        <v>171</v>
      </c>
      <c r="D13" s="77">
        <v>0.1</v>
      </c>
      <c r="E13" s="79" t="s">
        <v>172</v>
      </c>
      <c r="F13" s="92">
        <v>45553</v>
      </c>
      <c r="G13" s="93" t="s">
        <v>249</v>
      </c>
      <c r="H13" s="318">
        <v>1500</v>
      </c>
      <c r="I13" s="318">
        <v>448.58</v>
      </c>
      <c r="J13" s="317">
        <f t="shared" si="1"/>
        <v>67287</v>
      </c>
      <c r="K13" s="79"/>
      <c r="L13" s="79"/>
      <c r="M13" s="78"/>
      <c r="N13" s="76"/>
      <c r="O13" s="76"/>
      <c r="P13" s="80">
        <f t="shared" si="0"/>
        <v>0</v>
      </c>
    </row>
    <row r="14" spans="1:16" ht="12.75">
      <c r="A14" s="75" t="s">
        <v>180</v>
      </c>
      <c r="B14" s="314" t="s">
        <v>244</v>
      </c>
      <c r="C14" s="79" t="s">
        <v>171</v>
      </c>
      <c r="D14" s="77">
        <v>0</v>
      </c>
      <c r="E14" s="79" t="s">
        <v>172</v>
      </c>
      <c r="F14" s="92">
        <v>45380</v>
      </c>
      <c r="G14" s="93" t="s">
        <v>249</v>
      </c>
      <c r="H14" s="317">
        <v>500</v>
      </c>
      <c r="I14" s="318">
        <v>448.15</v>
      </c>
      <c r="J14" s="317">
        <f t="shared" si="1"/>
        <v>0</v>
      </c>
      <c r="K14" s="76"/>
      <c r="L14" s="76"/>
      <c r="M14" s="79"/>
      <c r="N14" s="76"/>
      <c r="O14" s="76"/>
      <c r="P14" s="80">
        <f t="shared" si="0"/>
        <v>0</v>
      </c>
    </row>
    <row r="15" spans="1:16" ht="12.75">
      <c r="A15" s="75" t="s">
        <v>246</v>
      </c>
      <c r="B15" s="314" t="s">
        <v>248</v>
      </c>
      <c r="C15" s="84"/>
      <c r="D15" s="77">
        <v>0.1</v>
      </c>
      <c r="E15" s="79" t="s">
        <v>172</v>
      </c>
      <c r="F15" s="312">
        <v>45381</v>
      </c>
      <c r="G15" s="313"/>
      <c r="H15" s="319">
        <v>7200000</v>
      </c>
      <c r="I15" s="320">
        <v>1</v>
      </c>
      <c r="J15" s="319">
        <f t="shared" si="1"/>
        <v>720000</v>
      </c>
      <c r="K15" s="82"/>
      <c r="L15" s="82"/>
      <c r="M15" s="84"/>
      <c r="N15" s="82"/>
      <c r="O15" s="82"/>
      <c r="P15" s="80">
        <f t="shared" si="0"/>
        <v>0</v>
      </c>
    </row>
    <row r="16" spans="1:16" ht="12.75">
      <c r="A16" s="75" t="s">
        <v>247</v>
      </c>
      <c r="B16" s="314" t="s">
        <v>248</v>
      </c>
      <c r="C16" s="84"/>
      <c r="D16" s="77">
        <v>0.15</v>
      </c>
      <c r="E16" s="79" t="s">
        <v>172</v>
      </c>
      <c r="F16" s="312">
        <v>45381</v>
      </c>
      <c r="G16" s="313"/>
      <c r="H16" s="319">
        <v>4800000</v>
      </c>
      <c r="I16" s="320">
        <v>1</v>
      </c>
      <c r="J16" s="319">
        <f t="shared" si="1"/>
        <v>720000</v>
      </c>
      <c r="K16" s="82"/>
      <c r="L16" s="82"/>
      <c r="M16" s="84"/>
      <c r="N16" s="82"/>
      <c r="O16" s="82"/>
      <c r="P16" s="80">
        <f t="shared" si="0"/>
        <v>0</v>
      </c>
    </row>
    <row r="17" spans="1:16" ht="13.5" thickBot="1">
      <c r="A17" s="81"/>
      <c r="B17" s="82"/>
      <c r="C17" s="82"/>
      <c r="D17" s="77"/>
      <c r="E17" s="82"/>
      <c r="F17" s="82"/>
      <c r="G17" s="83"/>
      <c r="H17" s="320"/>
      <c r="I17" s="320"/>
      <c r="J17" s="319">
        <f t="shared" si="1"/>
        <v>0</v>
      </c>
      <c r="K17" s="82"/>
      <c r="L17" s="82"/>
      <c r="M17" s="84"/>
      <c r="N17" s="82"/>
      <c r="O17" s="82"/>
      <c r="P17" s="80">
        <f t="shared" si="0"/>
        <v>0</v>
      </c>
    </row>
    <row r="18" spans="1:16" ht="15.75" thickBot="1">
      <c r="A18" s="266" t="s">
        <v>164</v>
      </c>
      <c r="B18" s="267"/>
      <c r="C18" s="267"/>
      <c r="D18" s="267"/>
      <c r="E18" s="267"/>
      <c r="F18" s="268"/>
      <c r="G18" s="269"/>
      <c r="H18" s="85">
        <f>SUM(H7:H17)</f>
        <v>12034200</v>
      </c>
      <c r="I18" s="86"/>
      <c r="J18" s="85">
        <f aca="true" t="shared" si="2" ref="J18:P18">SUM(J7:J17)</f>
        <v>1909440.4</v>
      </c>
      <c r="K18" s="87">
        <f t="shared" si="2"/>
        <v>0</v>
      </c>
      <c r="L18" s="88"/>
      <c r="M18" s="89">
        <f t="shared" si="2"/>
        <v>0</v>
      </c>
      <c r="N18" s="90">
        <f t="shared" si="2"/>
        <v>0</v>
      </c>
      <c r="O18" s="88"/>
      <c r="P18" s="91">
        <f t="shared" si="2"/>
        <v>0</v>
      </c>
    </row>
    <row r="22" ht="12.75">
      <c r="J22" s="94"/>
    </row>
  </sheetData>
  <sheetProtection/>
  <mergeCells count="11">
    <mergeCell ref="G4:G5"/>
    <mergeCell ref="H4:J4"/>
    <mergeCell ref="K4:M4"/>
    <mergeCell ref="N4:P4"/>
    <mergeCell ref="A18:G18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zoomScalePageLayoutView="0" workbookViewId="0" topLeftCell="D1">
      <selection activeCell="K9" sqref="K9"/>
    </sheetView>
  </sheetViews>
  <sheetFormatPr defaultColWidth="21.7109375" defaultRowHeight="24" customHeight="1"/>
  <cols>
    <col min="1" max="1" width="21.7109375" style="118" customWidth="1"/>
    <col min="2" max="3" width="33.421875" style="118" customWidth="1"/>
    <col min="4" max="4" width="21.7109375" style="118" customWidth="1"/>
    <col min="5" max="5" width="9.28125" style="118" customWidth="1"/>
    <col min="6" max="6" width="11.140625" style="118" customWidth="1"/>
    <col min="7" max="7" width="10.57421875" style="118" customWidth="1"/>
    <col min="8" max="8" width="11.28125" style="118" customWidth="1"/>
    <col min="9" max="10" width="10.57421875" style="118" customWidth="1"/>
    <col min="11" max="11" width="21.7109375" style="118" customWidth="1"/>
    <col min="12" max="12" width="14.28125" style="118" customWidth="1"/>
    <col min="13" max="16384" width="21.7109375" style="118" customWidth="1"/>
  </cols>
  <sheetData>
    <row r="1" ht="24" customHeight="1" thickBot="1"/>
    <row r="2" spans="1:13" ht="24" customHeight="1">
      <c r="A2" s="281" t="s">
        <v>145</v>
      </c>
      <c r="B2" s="280" t="s">
        <v>222</v>
      </c>
      <c r="C2" s="280" t="s">
        <v>151</v>
      </c>
      <c r="D2" s="280" t="s">
        <v>198</v>
      </c>
      <c r="E2" s="280" t="s">
        <v>231</v>
      </c>
      <c r="F2" s="280" t="s">
        <v>227</v>
      </c>
      <c r="G2" s="280"/>
      <c r="H2" s="280" t="s">
        <v>199</v>
      </c>
      <c r="I2" s="280"/>
      <c r="J2" s="280"/>
      <c r="K2" s="280"/>
      <c r="L2" s="280" t="s">
        <v>200</v>
      </c>
      <c r="M2" s="282"/>
    </row>
    <row r="3" spans="1:13" ht="51" customHeight="1" thickBo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119" t="s">
        <v>201</v>
      </c>
      <c r="M3" s="120" t="s">
        <v>202</v>
      </c>
    </row>
    <row r="4" spans="1:13" ht="24" customHeight="1">
      <c r="A4" s="281" t="s">
        <v>203</v>
      </c>
      <c r="B4" s="280"/>
      <c r="C4" s="280"/>
      <c r="D4" s="280"/>
      <c r="E4" s="121"/>
      <c r="F4" s="121" t="s">
        <v>228</v>
      </c>
      <c r="G4" s="122" t="s">
        <v>202</v>
      </c>
      <c r="H4" s="122" t="s">
        <v>228</v>
      </c>
      <c r="I4" s="121" t="s">
        <v>202</v>
      </c>
      <c r="J4" s="121" t="s">
        <v>229</v>
      </c>
      <c r="K4" s="122" t="s">
        <v>230</v>
      </c>
      <c r="L4" s="140"/>
      <c r="M4" s="123"/>
    </row>
    <row r="5" spans="1:13" ht="42.75" customHeight="1">
      <c r="A5" s="124" t="s">
        <v>212</v>
      </c>
      <c r="B5" s="112" t="s">
        <v>225</v>
      </c>
      <c r="C5" s="112" t="s">
        <v>223</v>
      </c>
      <c r="D5" s="112" t="s">
        <v>226</v>
      </c>
      <c r="E5" s="112" t="s">
        <v>165</v>
      </c>
      <c r="F5" s="113">
        <v>45298</v>
      </c>
      <c r="G5" s="112">
        <v>10000</v>
      </c>
      <c r="H5" s="113">
        <v>45301</v>
      </c>
      <c r="I5" s="112">
        <v>10000</v>
      </c>
      <c r="J5" s="137">
        <v>5.02</v>
      </c>
      <c r="K5" s="112">
        <f>J5*I5</f>
        <v>50199.99999999999</v>
      </c>
      <c r="L5" s="141"/>
      <c r="M5" s="126"/>
    </row>
    <row r="6" spans="1:13" ht="24" customHeight="1">
      <c r="A6" s="124" t="s">
        <v>213</v>
      </c>
      <c r="B6" s="112" t="s">
        <v>232</v>
      </c>
      <c r="C6" s="112" t="s">
        <v>223</v>
      </c>
      <c r="D6" s="112" t="s">
        <v>234</v>
      </c>
      <c r="E6" s="112" t="s">
        <v>171</v>
      </c>
      <c r="F6" s="113"/>
      <c r="G6" s="125"/>
      <c r="H6" s="116">
        <v>45306</v>
      </c>
      <c r="I6" s="125">
        <v>12000</v>
      </c>
      <c r="J6" s="138">
        <v>451.33</v>
      </c>
      <c r="K6" s="125">
        <f>I6*J6</f>
        <v>5415960</v>
      </c>
      <c r="L6" s="141"/>
      <c r="M6" s="126"/>
    </row>
    <row r="7" spans="1:13" ht="24" customHeight="1" thickBot="1">
      <c r="A7" s="130" t="s">
        <v>214</v>
      </c>
      <c r="B7" s="129" t="s">
        <v>204</v>
      </c>
      <c r="C7" s="129" t="s">
        <v>167</v>
      </c>
      <c r="D7" s="129" t="s">
        <v>205</v>
      </c>
      <c r="E7" s="129" t="s">
        <v>171</v>
      </c>
      <c r="F7" s="301"/>
      <c r="G7" s="302"/>
      <c r="H7" s="303">
        <v>45307</v>
      </c>
      <c r="I7" s="302">
        <v>3000</v>
      </c>
      <c r="J7" s="304">
        <v>451.37</v>
      </c>
      <c r="K7" s="129">
        <f>I7*J7</f>
        <v>1354110</v>
      </c>
      <c r="L7" s="142">
        <v>0.2</v>
      </c>
      <c r="M7" s="132">
        <f>K7*L7</f>
        <v>270822</v>
      </c>
    </row>
    <row r="8" spans="1:13" ht="24" customHeight="1" thickBot="1">
      <c r="A8" s="292" t="s">
        <v>240</v>
      </c>
      <c r="B8" s="293"/>
      <c r="C8" s="293"/>
      <c r="D8" s="293"/>
      <c r="E8" s="294"/>
      <c r="F8" s="295"/>
      <c r="G8" s="296"/>
      <c r="H8" s="297"/>
      <c r="I8" s="296"/>
      <c r="J8" s="298"/>
      <c r="K8" s="294">
        <f>SUM(K5:K7)</f>
        <v>6820270</v>
      </c>
      <c r="L8" s="309"/>
      <c r="M8" s="300">
        <f>SUM(M5:M7)</f>
        <v>270822</v>
      </c>
    </row>
    <row r="9" spans="1:13" s="128" customFormat="1" ht="24" customHeight="1" thickBot="1">
      <c r="A9" s="292" t="s">
        <v>206</v>
      </c>
      <c r="B9" s="293"/>
      <c r="C9" s="293"/>
      <c r="D9" s="293"/>
      <c r="E9" s="294"/>
      <c r="F9" s="295"/>
      <c r="G9" s="296"/>
      <c r="H9" s="297"/>
      <c r="I9" s="296"/>
      <c r="J9" s="298"/>
      <c r="K9" s="294"/>
      <c r="L9" s="299"/>
      <c r="M9" s="308"/>
    </row>
    <row r="10" spans="1:13" ht="24" customHeight="1">
      <c r="A10" s="285" t="s">
        <v>215</v>
      </c>
      <c r="B10" s="283" t="s">
        <v>209</v>
      </c>
      <c r="C10" s="131" t="s">
        <v>224</v>
      </c>
      <c r="D10" s="131" t="s">
        <v>251</v>
      </c>
      <c r="E10" s="131" t="s">
        <v>171</v>
      </c>
      <c r="F10" s="286">
        <v>45332</v>
      </c>
      <c r="G10" s="287">
        <v>5000</v>
      </c>
      <c r="H10" s="288">
        <v>45332</v>
      </c>
      <c r="I10" s="287">
        <v>5000</v>
      </c>
      <c r="J10" s="289">
        <v>447.1</v>
      </c>
      <c r="K10" s="131">
        <f>I10*J10</f>
        <v>2235500</v>
      </c>
      <c r="L10" s="290">
        <v>0.05</v>
      </c>
      <c r="M10" s="291">
        <f>K10*L10</f>
        <v>111775</v>
      </c>
    </row>
    <row r="11" spans="1:13" ht="24" customHeight="1" thickBot="1">
      <c r="A11" s="130" t="s">
        <v>216</v>
      </c>
      <c r="B11" s="283" t="s">
        <v>239</v>
      </c>
      <c r="C11" s="129" t="s">
        <v>223</v>
      </c>
      <c r="D11" s="129" t="s">
        <v>207</v>
      </c>
      <c r="E11" s="129" t="s">
        <v>166</v>
      </c>
      <c r="F11" s="301">
        <v>45337</v>
      </c>
      <c r="G11" s="302">
        <v>3000</v>
      </c>
      <c r="H11" s="303">
        <v>45340</v>
      </c>
      <c r="I11" s="302">
        <v>2000</v>
      </c>
      <c r="J11" s="304">
        <v>483</v>
      </c>
      <c r="K11" s="129">
        <f>I11*J11</f>
        <v>966000</v>
      </c>
      <c r="L11" s="142"/>
      <c r="M11" s="132"/>
    </row>
    <row r="12" spans="1:13" ht="24" customHeight="1" thickBot="1">
      <c r="A12" s="292" t="s">
        <v>241</v>
      </c>
      <c r="B12" s="293"/>
      <c r="C12" s="293"/>
      <c r="D12" s="293"/>
      <c r="E12" s="294"/>
      <c r="F12" s="295"/>
      <c r="G12" s="296"/>
      <c r="H12" s="297"/>
      <c r="I12" s="296"/>
      <c r="J12" s="298"/>
      <c r="K12" s="294">
        <f>SUM(K10:K11)</f>
        <v>3201500</v>
      </c>
      <c r="L12" s="299"/>
      <c r="M12" s="300">
        <f>SUM(M10:M11)</f>
        <v>111775</v>
      </c>
    </row>
    <row r="13" spans="1:13" ht="24" customHeight="1">
      <c r="A13" s="281" t="s">
        <v>208</v>
      </c>
      <c r="B13" s="280"/>
      <c r="C13" s="280"/>
      <c r="D13" s="280"/>
      <c r="E13" s="121"/>
      <c r="F13" s="144"/>
      <c r="G13" s="133"/>
      <c r="H13" s="115"/>
      <c r="I13" s="133"/>
      <c r="J13" s="139"/>
      <c r="K13" s="133"/>
      <c r="L13" s="140"/>
      <c r="M13" s="123"/>
    </row>
    <row r="14" spans="1:13" ht="24" customHeight="1">
      <c r="A14" s="130" t="s">
        <v>217</v>
      </c>
      <c r="B14" s="129" t="s">
        <v>235</v>
      </c>
      <c r="C14" s="129" t="s">
        <v>224</v>
      </c>
      <c r="D14" s="129" t="s">
        <v>242</v>
      </c>
      <c r="E14" s="112" t="s">
        <v>166</v>
      </c>
      <c r="F14" s="113">
        <v>45352</v>
      </c>
      <c r="G14" s="112">
        <v>200</v>
      </c>
      <c r="H14" s="113">
        <v>45352</v>
      </c>
      <c r="I14" s="112">
        <v>200</v>
      </c>
      <c r="J14" s="137">
        <v>488.91</v>
      </c>
      <c r="K14" s="112">
        <f>I14*J14</f>
        <v>97782</v>
      </c>
      <c r="L14" s="143">
        <v>0.2</v>
      </c>
      <c r="M14" s="132">
        <f>K14*L14</f>
        <v>19556.4</v>
      </c>
    </row>
    <row r="15" spans="1:13" ht="24" customHeight="1">
      <c r="A15" s="124" t="s">
        <v>218</v>
      </c>
      <c r="B15" s="112" t="s">
        <v>236</v>
      </c>
      <c r="C15" s="112" t="s">
        <v>223</v>
      </c>
      <c r="D15" s="112" t="s">
        <v>233</v>
      </c>
      <c r="E15" s="112" t="s">
        <v>171</v>
      </c>
      <c r="F15" s="116">
        <v>45369</v>
      </c>
      <c r="G15" s="125">
        <v>1500</v>
      </c>
      <c r="H15" s="116">
        <v>45369</v>
      </c>
      <c r="I15" s="125">
        <v>1500</v>
      </c>
      <c r="J15" s="138">
        <v>448.58</v>
      </c>
      <c r="K15" s="112">
        <f>I15*J15</f>
        <v>672870</v>
      </c>
      <c r="L15" s="114">
        <v>0.1</v>
      </c>
      <c r="M15" s="132">
        <f>K15*L15</f>
        <v>67287</v>
      </c>
    </row>
    <row r="16" spans="1:13" ht="24" customHeight="1">
      <c r="A16" s="124" t="s">
        <v>219</v>
      </c>
      <c r="B16" s="112" t="s">
        <v>243</v>
      </c>
      <c r="C16" s="112" t="s">
        <v>223</v>
      </c>
      <c r="D16" s="112" t="s">
        <v>244</v>
      </c>
      <c r="E16" s="112" t="s">
        <v>171</v>
      </c>
      <c r="F16" s="113">
        <v>45371</v>
      </c>
      <c r="G16" s="125">
        <v>5000</v>
      </c>
      <c r="H16" s="116">
        <v>45380</v>
      </c>
      <c r="I16" s="125">
        <v>5000</v>
      </c>
      <c r="J16" s="138">
        <v>448.15</v>
      </c>
      <c r="K16" s="112">
        <f>I16*J16</f>
        <v>2240750</v>
      </c>
      <c r="L16" s="141"/>
      <c r="M16" s="127"/>
    </row>
    <row r="17" spans="1:13" ht="45" customHeight="1" thickBot="1">
      <c r="A17" s="124" t="s">
        <v>220</v>
      </c>
      <c r="B17" s="112" t="s">
        <v>237</v>
      </c>
      <c r="C17" s="112"/>
      <c r="D17" s="112" t="s">
        <v>210</v>
      </c>
      <c r="E17" s="112"/>
      <c r="F17" s="113"/>
      <c r="G17" s="112"/>
      <c r="H17" s="113"/>
      <c r="I17" s="112"/>
      <c r="J17" s="137"/>
      <c r="K17" s="112">
        <v>7200000</v>
      </c>
      <c r="L17" s="114">
        <v>0.1</v>
      </c>
      <c r="M17" s="127">
        <f>K17*L17</f>
        <v>720000</v>
      </c>
    </row>
    <row r="18" spans="1:13" ht="43.5" customHeight="1" thickBot="1">
      <c r="A18" s="130" t="s">
        <v>221</v>
      </c>
      <c r="B18" s="129" t="s">
        <v>238</v>
      </c>
      <c r="C18" s="129"/>
      <c r="D18" s="129" t="s">
        <v>210</v>
      </c>
      <c r="E18" s="129"/>
      <c r="F18" s="301"/>
      <c r="G18" s="305"/>
      <c r="H18" s="306"/>
      <c r="I18" s="305"/>
      <c r="J18" s="307"/>
      <c r="K18" s="305">
        <v>4800000</v>
      </c>
      <c r="L18" s="284">
        <v>0.15</v>
      </c>
      <c r="M18" s="132">
        <f>K18*L18</f>
        <v>720000</v>
      </c>
    </row>
    <row r="19" spans="1:13" ht="43.5" customHeight="1" thickBot="1">
      <c r="A19" s="292" t="s">
        <v>245</v>
      </c>
      <c r="B19" s="293"/>
      <c r="C19" s="293"/>
      <c r="D19" s="293"/>
      <c r="E19" s="294"/>
      <c r="F19" s="295"/>
      <c r="G19" s="296"/>
      <c r="H19" s="297"/>
      <c r="I19" s="296"/>
      <c r="J19" s="298"/>
      <c r="K19" s="294">
        <f>SUM(K14:K18)</f>
        <v>15011402</v>
      </c>
      <c r="L19" s="299"/>
      <c r="M19" s="300">
        <f>SUM(M14:M18)</f>
        <v>1526843.4</v>
      </c>
    </row>
    <row r="20" spans="1:13" ht="24" customHeight="1" thickBot="1">
      <c r="A20" s="278" t="s">
        <v>211</v>
      </c>
      <c r="B20" s="279"/>
      <c r="C20" s="279"/>
      <c r="D20" s="279"/>
      <c r="E20" s="134"/>
      <c r="F20" s="134"/>
      <c r="G20" s="135"/>
      <c r="H20" s="117"/>
      <c r="I20" s="135"/>
      <c r="J20" s="135"/>
      <c r="K20" s="310">
        <f>K19+K12+K8</f>
        <v>25033172</v>
      </c>
      <c r="L20" s="293">
        <f>M19+M12+M8</f>
        <v>1909440.4</v>
      </c>
      <c r="M20" s="311"/>
    </row>
    <row r="21" spans="1:13" ht="24" customHeight="1">
      <c r="A21" s="136"/>
      <c r="B21" s="136"/>
      <c r="C21" s="136"/>
      <c r="D21" s="136"/>
      <c r="E21" s="136"/>
      <c r="F21" s="136"/>
      <c r="L21" s="136"/>
      <c r="M21" s="136"/>
    </row>
  </sheetData>
  <sheetProtection/>
  <mergeCells count="16">
    <mergeCell ref="A2:A3"/>
    <mergeCell ref="B2:B3"/>
    <mergeCell ref="D2:D3"/>
    <mergeCell ref="F2:G3"/>
    <mergeCell ref="E2:E3"/>
    <mergeCell ref="A19:D19"/>
    <mergeCell ref="A8:D8"/>
    <mergeCell ref="A12:D12"/>
    <mergeCell ref="A20:D20"/>
    <mergeCell ref="L20:M20"/>
    <mergeCell ref="C2:C3"/>
    <mergeCell ref="H2:K3"/>
    <mergeCell ref="A13:D13"/>
    <mergeCell ref="A9:D9"/>
    <mergeCell ref="L2:M2"/>
    <mergeCell ref="A4:D4"/>
  </mergeCells>
  <printOptions/>
  <pageMargins left="0.7" right="0.7" top="0.75" bottom="0.75" header="0.3" footer="0.3"/>
  <pageSetup fitToHeight="0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5" sqref="B1:E16384"/>
    </sheetView>
  </sheetViews>
  <sheetFormatPr defaultColWidth="13.7109375" defaultRowHeight="15"/>
  <cols>
    <col min="1" max="1" width="13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0" workbookViewId="0" topLeftCell="A28">
      <selection activeCell="Z52" sqref="Z52"/>
    </sheetView>
  </sheetViews>
  <sheetFormatPr defaultColWidth="9.140625" defaultRowHeight="15"/>
  <cols>
    <col min="1" max="1" width="3.28125" style="0" customWidth="1"/>
    <col min="2" max="2" width="2.28125" style="0" customWidth="1"/>
    <col min="3" max="4" width="3.28125" style="0" customWidth="1"/>
    <col min="5" max="5" width="3.8515625" style="0" customWidth="1"/>
    <col min="6" max="44" width="3.28125" style="0" customWidth="1"/>
  </cols>
  <sheetData>
    <row r="1" spans="1:37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</row>
    <row r="2" spans="1:3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 t="s">
        <v>0</v>
      </c>
      <c r="AF2" s="5"/>
      <c r="AG2" s="5"/>
      <c r="AH2" s="5"/>
      <c r="AI2" s="5"/>
      <c r="AJ2" s="5"/>
      <c r="AK2" s="5"/>
    </row>
    <row r="3" spans="1:37" ht="15.7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1:37" ht="15.75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ht="15.75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37" ht="15.75">
      <c r="A6" s="152" t="s">
        <v>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37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1.25" customHeight="1">
      <c r="A8" s="153" t="s">
        <v>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</row>
    <row r="9" spans="1:37" ht="12.75" customHeight="1">
      <c r="A9" s="153" t="s">
        <v>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</row>
    <row r="10" spans="1:37" ht="3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">
      <c r="A12" s="148" t="s">
        <v>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</row>
    <row r="13" spans="1:37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">
      <c r="A14" s="7">
        <v>1</v>
      </c>
      <c r="B14" s="3"/>
      <c r="C14" s="5" t="s">
        <v>8</v>
      </c>
      <c r="D14" s="5"/>
      <c r="E14" s="5"/>
      <c r="F14" s="5"/>
      <c r="G14" s="14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4" customFormat="1" ht="15">
      <c r="A16" s="7">
        <v>2</v>
      </c>
      <c r="B16" s="5"/>
      <c r="C16" s="5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">
        <v>1</v>
      </c>
      <c r="AA16" s="5"/>
      <c r="AB16" s="9" t="s">
        <v>10</v>
      </c>
      <c r="AC16" s="5"/>
      <c r="AD16" s="154">
        <v>2023</v>
      </c>
      <c r="AE16" s="155"/>
      <c r="AF16" s="155"/>
      <c r="AG16" s="156"/>
      <c r="AH16" s="5"/>
      <c r="AI16" s="5"/>
      <c r="AJ16" s="5"/>
      <c r="AK16" s="5"/>
    </row>
    <row r="17" spans="1:37" ht="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4" customFormat="1" ht="15">
      <c r="A18" s="7">
        <v>3</v>
      </c>
      <c r="B18" s="5"/>
      <c r="C18" s="5" t="s">
        <v>11</v>
      </c>
      <c r="D18" s="5"/>
      <c r="E18" s="5"/>
      <c r="F18" s="5"/>
      <c r="G18" s="5"/>
      <c r="H18" s="5"/>
      <c r="I18" s="157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5"/>
      <c r="AK18" s="5"/>
    </row>
    <row r="19" spans="1:37" ht="11.25" customHeight="1">
      <c r="A19" s="3"/>
      <c r="B19" s="3"/>
      <c r="C19" s="5" t="s">
        <v>12</v>
      </c>
      <c r="D19" s="5"/>
      <c r="E19" s="5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>
      <c r="A20" s="3"/>
      <c r="B20" s="3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  <c r="AJ20" s="3"/>
      <c r="AK20" s="3"/>
    </row>
    <row r="21" spans="1:37" ht="4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5">
      <c r="A22" s="3"/>
      <c r="B22" s="3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1"/>
      <c r="AK22" s="3"/>
    </row>
    <row r="23" spans="1:37" ht="4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4" customFormat="1" ht="15">
      <c r="A24" s="7">
        <v>4</v>
      </c>
      <c r="B24" s="5"/>
      <c r="C24" s="5" t="s">
        <v>13</v>
      </c>
      <c r="D24" s="5"/>
      <c r="E24" s="5"/>
      <c r="F24" s="5"/>
      <c r="G24" s="5" t="s">
        <v>14</v>
      </c>
      <c r="H24" s="5"/>
      <c r="I24" s="5"/>
      <c r="J24" s="5"/>
      <c r="K24" s="7" t="s">
        <v>15</v>
      </c>
      <c r="L24" s="5"/>
      <c r="M24" s="5" t="s">
        <v>16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4" customFormat="1" ht="15">
      <c r="A26" s="5"/>
      <c r="B26" s="5"/>
      <c r="C26" s="5" t="s">
        <v>17</v>
      </c>
      <c r="D26" s="5"/>
      <c r="E26" s="5"/>
      <c r="F26" s="5"/>
      <c r="G26" s="5"/>
      <c r="H26" s="13"/>
      <c r="I26" s="8"/>
      <c r="J26" s="5"/>
      <c r="K26" s="5" t="s">
        <v>18</v>
      </c>
      <c r="L26" s="5"/>
      <c r="M26" s="5"/>
      <c r="N26" s="5"/>
      <c r="O26" s="59" t="s">
        <v>15</v>
      </c>
      <c r="P26" s="5"/>
      <c r="Q26" s="5" t="s">
        <v>19</v>
      </c>
      <c r="R26" s="5"/>
      <c r="S26" s="5"/>
      <c r="T26" s="5"/>
      <c r="U26" s="5"/>
      <c r="V26" s="5"/>
      <c r="W26" s="8"/>
      <c r="X26" s="5"/>
      <c r="Y26" s="5" t="s">
        <v>20</v>
      </c>
      <c r="Z26" s="5"/>
      <c r="AA26" s="5"/>
      <c r="AB26" s="5"/>
      <c r="AC26" s="5"/>
      <c r="AD26" s="5"/>
      <c r="AE26" s="5"/>
      <c r="AF26" s="5"/>
      <c r="AG26" s="5"/>
      <c r="AH26" s="5"/>
      <c r="AI26" s="8"/>
      <c r="AJ26" s="5"/>
      <c r="AK26" s="5"/>
    </row>
    <row r="27" spans="1:37" ht="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">
      <c r="A28" s="7">
        <v>5</v>
      </c>
      <c r="B28" s="3"/>
      <c r="C28" s="5" t="s">
        <v>21</v>
      </c>
      <c r="D28" s="5"/>
      <c r="E28" s="5"/>
      <c r="F28" s="5"/>
      <c r="G28" s="5"/>
      <c r="H28" s="5"/>
      <c r="I28" s="5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8.25" customHeight="1">
      <c r="A29" s="3"/>
      <c r="B29" s="3"/>
      <c r="C29" s="11" t="s">
        <v>22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3"/>
      <c r="Q29" s="3"/>
      <c r="R29" s="159" t="s">
        <v>24</v>
      </c>
      <c r="S29" s="3"/>
      <c r="T29" s="3"/>
      <c r="U29" s="3"/>
      <c r="V29" s="3"/>
      <c r="W29" s="161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3"/>
      <c r="AK29" s="3"/>
    </row>
    <row r="30" spans="1:37" ht="9.75" customHeight="1">
      <c r="A30" s="3"/>
      <c r="B30" s="3"/>
      <c r="C30" s="11" t="s">
        <v>23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"/>
      <c r="O30" s="3"/>
      <c r="P30" s="3"/>
      <c r="Q30" s="3"/>
      <c r="R30" s="160"/>
      <c r="S30" s="3"/>
      <c r="T30" s="5" t="s">
        <v>25</v>
      </c>
      <c r="U30" s="5"/>
      <c r="V30" s="5"/>
      <c r="W30" s="164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6"/>
      <c r="AK30" s="3"/>
    </row>
    <row r="31" spans="1:37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4" t="s">
        <v>26</v>
      </c>
      <c r="S32" s="3"/>
      <c r="T32" s="5" t="s">
        <v>27</v>
      </c>
      <c r="U32" s="5"/>
      <c r="V32" s="5"/>
      <c r="W32" s="5"/>
      <c r="X32" s="3"/>
      <c r="Y32" s="149"/>
      <c r="Z32" s="150"/>
      <c r="AA32" s="150"/>
      <c r="AB32" s="150"/>
      <c r="AC32" s="150"/>
      <c r="AD32" s="151"/>
      <c r="AE32" s="3"/>
      <c r="AF32" s="3"/>
      <c r="AG32" s="3"/>
      <c r="AH32" s="3"/>
      <c r="AI32" s="3"/>
      <c r="AJ32" s="3"/>
      <c r="AK32" s="3"/>
    </row>
    <row r="33" spans="1:37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58" t="s">
        <v>28</v>
      </c>
      <c r="Z33" s="158"/>
      <c r="AA33" s="158"/>
      <c r="AB33" s="158"/>
      <c r="AC33" s="158"/>
      <c r="AD33" s="158"/>
      <c r="AE33" s="3"/>
      <c r="AF33" s="3"/>
      <c r="AG33" s="3"/>
      <c r="AH33" s="3"/>
      <c r="AI33" s="3"/>
      <c r="AJ33" s="3"/>
      <c r="AK33" s="3"/>
    </row>
    <row r="34" spans="1:37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5">
      <c r="A35" s="148" t="s">
        <v>29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ht="15">
      <c r="A36" s="11" t="s">
        <v>30</v>
      </c>
      <c r="B36" s="11"/>
      <c r="C36" s="11"/>
      <c r="D36" s="11"/>
      <c r="E36" s="3"/>
      <c r="F36" s="5" t="s">
        <v>11</v>
      </c>
      <c r="G36" s="5"/>
      <c r="H36" s="5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s="4" customFormat="1" ht="15">
      <c r="A37" s="157" t="s">
        <v>31</v>
      </c>
      <c r="B37" s="167"/>
      <c r="C37" s="167"/>
      <c r="D37" s="168"/>
      <c r="E37" s="5"/>
      <c r="F37" s="5" t="s">
        <v>32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9" customHeight="1">
      <c r="A38" s="11"/>
      <c r="B38" s="11"/>
      <c r="C38" s="11"/>
      <c r="D38" s="11"/>
      <c r="E38" s="3"/>
      <c r="F38" s="5"/>
      <c r="G38" s="5"/>
      <c r="H38" s="5"/>
      <c r="I38" s="5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74" t="s">
        <v>33</v>
      </c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3"/>
    </row>
    <row r="39" spans="1:37" ht="18" customHeight="1">
      <c r="A39" s="3"/>
      <c r="B39" s="3"/>
      <c r="C39" s="3"/>
      <c r="D39" s="16" t="s">
        <v>34</v>
      </c>
      <c r="E39" s="3"/>
      <c r="F39" s="17" t="s">
        <v>35</v>
      </c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69">
        <f>'Сводная таблица'!F4+'Сводная таблица'!F5</f>
        <v>5466160</v>
      </c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3"/>
    </row>
    <row r="40" spans="1:37" ht="5.25" customHeight="1">
      <c r="A40" s="11"/>
      <c r="B40" s="11"/>
      <c r="C40" s="11"/>
      <c r="D40" s="11"/>
      <c r="E40" s="3"/>
      <c r="F40" s="5"/>
      <c r="G40" s="5"/>
      <c r="H40" s="5"/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>
      <c r="A41" s="3"/>
      <c r="B41" s="3"/>
      <c r="C41" s="3"/>
      <c r="D41" s="16" t="s">
        <v>36</v>
      </c>
      <c r="E41" s="3"/>
      <c r="F41" s="17" t="s">
        <v>37</v>
      </c>
      <c r="G41" s="1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69">
        <f>'Сводная таблица'!F6+'Сводная таблица'!F8</f>
        <v>3589610</v>
      </c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3"/>
    </row>
    <row r="42" spans="1:37" ht="5.25" customHeight="1">
      <c r="A42" s="11"/>
      <c r="B42" s="11"/>
      <c r="C42" s="11"/>
      <c r="D42" s="11"/>
      <c r="E42" s="3"/>
      <c r="F42" s="5"/>
      <c r="G42" s="5"/>
      <c r="H42" s="5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5">
      <c r="A43" s="3"/>
      <c r="B43" s="3"/>
      <c r="C43" s="3"/>
      <c r="D43" s="16" t="s">
        <v>38</v>
      </c>
      <c r="E43" s="3"/>
      <c r="F43" s="17" t="s">
        <v>39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69">
        <f>'Сводная таблица'!F16</f>
        <v>15011402</v>
      </c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3"/>
    </row>
    <row r="44" spans="1:37" ht="5.25" customHeight="1">
      <c r="A44" s="11"/>
      <c r="B44" s="11"/>
      <c r="C44" s="11"/>
      <c r="D44" s="11"/>
      <c r="E44" s="3"/>
      <c r="F44" s="5"/>
      <c r="G44" s="5"/>
      <c r="H44" s="5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4" customFormat="1" ht="15">
      <c r="A45" s="5"/>
      <c r="B45" s="5"/>
      <c r="C45" s="5"/>
      <c r="D45" s="16" t="s">
        <v>40</v>
      </c>
      <c r="E45" s="9"/>
      <c r="F45" s="18" t="s">
        <v>41</v>
      </c>
      <c r="G45" s="18"/>
      <c r="H45" s="18"/>
      <c r="I45" s="18"/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76">
        <f>Z39+Z41+Z43</f>
        <v>24067172</v>
      </c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5"/>
    </row>
    <row r="46" spans="1:37" ht="5.25" customHeight="1">
      <c r="A46" s="11"/>
      <c r="B46" s="11"/>
      <c r="C46" s="11"/>
      <c r="D46" s="11"/>
      <c r="E46" s="3"/>
      <c r="F46" s="5"/>
      <c r="G46" s="5"/>
      <c r="H46" s="5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4" customFormat="1" ht="15">
      <c r="A47" s="157" t="s">
        <v>42</v>
      </c>
      <c r="B47" s="167"/>
      <c r="C47" s="167"/>
      <c r="D47" s="168"/>
      <c r="E47" s="5"/>
      <c r="F47" s="5" t="s">
        <v>43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74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5"/>
    </row>
    <row r="48" spans="1:37" ht="9" customHeight="1">
      <c r="A48" s="11"/>
      <c r="B48" s="11"/>
      <c r="C48" s="11"/>
      <c r="D48" s="11"/>
      <c r="E48" s="3"/>
      <c r="F48" s="5"/>
      <c r="G48" s="5"/>
      <c r="H48" s="5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74" t="s">
        <v>33</v>
      </c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3"/>
    </row>
    <row r="49" spans="1:37" ht="18" customHeight="1">
      <c r="A49" s="3"/>
      <c r="B49" s="3"/>
      <c r="C49" s="3"/>
      <c r="D49" s="16" t="s">
        <v>34</v>
      </c>
      <c r="E49" s="3"/>
      <c r="F49" s="17" t="s">
        <v>35</v>
      </c>
      <c r="G49" s="17"/>
      <c r="H49" s="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69">
        <f>'Сводная таблица'!H7</f>
        <v>270822</v>
      </c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3"/>
    </row>
    <row r="50" spans="1:37" ht="5.25" customHeight="1">
      <c r="A50" s="11"/>
      <c r="B50" s="11"/>
      <c r="C50" s="11"/>
      <c r="D50" s="11"/>
      <c r="E50" s="3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5">
      <c r="A51" s="3"/>
      <c r="B51" s="3"/>
      <c r="C51" s="3"/>
      <c r="D51" s="16" t="s">
        <v>36</v>
      </c>
      <c r="E51" s="3"/>
      <c r="F51" s="17" t="s">
        <v>37</v>
      </c>
      <c r="G51" s="1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69">
        <v>111775</v>
      </c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3"/>
    </row>
    <row r="52" spans="1:37" ht="5.25" customHeight="1">
      <c r="A52" s="11"/>
      <c r="B52" s="11"/>
      <c r="C52" s="11"/>
      <c r="D52" s="11"/>
      <c r="E52" s="3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5">
      <c r="A53" s="3"/>
      <c r="B53" s="3"/>
      <c r="C53" s="3"/>
      <c r="D53" s="16" t="s">
        <v>38</v>
      </c>
      <c r="E53" s="3"/>
      <c r="F53" s="17" t="s">
        <v>39</v>
      </c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69">
        <f>'Сводная таблица'!H16</f>
        <v>1526843.4</v>
      </c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3"/>
    </row>
    <row r="54" spans="1:37" ht="5.25" customHeight="1">
      <c r="A54" s="11"/>
      <c r="B54" s="11"/>
      <c r="C54" s="11"/>
      <c r="D54" s="11"/>
      <c r="E54" s="3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4" customFormat="1" ht="15">
      <c r="A55" s="5"/>
      <c r="B55" s="5"/>
      <c r="C55" s="5"/>
      <c r="D55" s="16" t="s">
        <v>40</v>
      </c>
      <c r="E55" s="9"/>
      <c r="F55" s="18" t="s">
        <v>41</v>
      </c>
      <c r="G55" s="18"/>
      <c r="H55" s="18"/>
      <c r="I55" s="18"/>
      <c r="J55" s="1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76">
        <f>Z49+Z51+Z53</f>
        <v>1909440.4</v>
      </c>
      <c r="AA55" s="177"/>
      <c r="AB55" s="177"/>
      <c r="AC55" s="177"/>
      <c r="AD55" s="177"/>
      <c r="AE55" s="177"/>
      <c r="AF55" s="177"/>
      <c r="AG55" s="177"/>
      <c r="AH55" s="177"/>
      <c r="AI55" s="177"/>
      <c r="AJ55" s="178"/>
      <c r="AK55" s="5"/>
    </row>
    <row r="56" spans="1:37" ht="5.25" customHeight="1">
      <c r="A56" s="11"/>
      <c r="B56" s="11"/>
      <c r="C56" s="11"/>
      <c r="D56" s="11"/>
      <c r="E56" s="3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5">
      <c r="A57" s="157" t="s">
        <v>44</v>
      </c>
      <c r="B57" s="167"/>
      <c r="C57" s="167"/>
      <c r="D57" s="168"/>
      <c r="E57" s="3"/>
      <c r="F57" s="5" t="s">
        <v>45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15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8"/>
      <c r="AK57" s="3"/>
    </row>
    <row r="58" spans="1:37" s="4" customFormat="1" ht="12" customHeight="1">
      <c r="A58" s="5"/>
      <c r="B58" s="5"/>
      <c r="C58" s="5"/>
      <c r="D58" s="5"/>
      <c r="E58" s="5"/>
      <c r="F58" s="5" t="s">
        <v>46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">
      <c r="A59" s="157" t="s">
        <v>47</v>
      </c>
      <c r="B59" s="167"/>
      <c r="C59" s="167"/>
      <c r="D59" s="168"/>
      <c r="E59" s="3"/>
      <c r="F59" s="5" t="s">
        <v>48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"/>
      <c r="Z59" s="15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8"/>
      <c r="AK59" s="3"/>
    </row>
    <row r="60" spans="1:37" ht="12" customHeight="1">
      <c r="A60" s="3"/>
      <c r="B60" s="3"/>
      <c r="C60" s="3"/>
      <c r="D60" s="3"/>
      <c r="E60" s="3"/>
      <c r="F60" s="5" t="s">
        <v>49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4" customFormat="1" ht="15">
      <c r="A61" s="157" t="s">
        <v>50</v>
      </c>
      <c r="B61" s="167"/>
      <c r="C61" s="167"/>
      <c r="D61" s="168"/>
      <c r="E61" s="5"/>
      <c r="F61" s="5" t="s">
        <v>51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74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5"/>
    </row>
    <row r="62" spans="1:37" ht="12" customHeight="1">
      <c r="A62" s="11"/>
      <c r="B62" s="11"/>
      <c r="C62" s="11"/>
      <c r="D62" s="11"/>
      <c r="E62" s="3"/>
      <c r="F62" s="5" t="s">
        <v>52</v>
      </c>
      <c r="G62" s="5"/>
      <c r="H62" s="5"/>
      <c r="I62" s="5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74" t="s">
        <v>33</v>
      </c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3"/>
    </row>
    <row r="63" spans="1:37" ht="18" customHeight="1">
      <c r="A63" s="3"/>
      <c r="B63" s="3"/>
      <c r="C63" s="3"/>
      <c r="D63" s="16" t="s">
        <v>34</v>
      </c>
      <c r="E63" s="3"/>
      <c r="F63" s="17" t="s">
        <v>35</v>
      </c>
      <c r="G63" s="17"/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57"/>
      <c r="AA63" s="150"/>
      <c r="AB63" s="150"/>
      <c r="AC63" s="150"/>
      <c r="AD63" s="150"/>
      <c r="AE63" s="150"/>
      <c r="AF63" s="150"/>
      <c r="AG63" s="150"/>
      <c r="AH63" s="150"/>
      <c r="AI63" s="150"/>
      <c r="AJ63" s="151"/>
      <c r="AK63" s="3"/>
    </row>
    <row r="64" spans="1:37" ht="5.25" customHeight="1">
      <c r="A64" s="11"/>
      <c r="B64" s="11"/>
      <c r="C64" s="11"/>
      <c r="D64" s="11"/>
      <c r="E64" s="3"/>
      <c r="F64" s="5"/>
      <c r="G64" s="5"/>
      <c r="H64" s="5"/>
      <c r="I64" s="5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5">
      <c r="A65" s="3"/>
      <c r="B65" s="3"/>
      <c r="C65" s="3"/>
      <c r="D65" s="16" t="s">
        <v>36</v>
      </c>
      <c r="E65" s="3"/>
      <c r="F65" s="17" t="s">
        <v>37</v>
      </c>
      <c r="G65" s="1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57"/>
      <c r="AA65" s="150"/>
      <c r="AB65" s="150"/>
      <c r="AC65" s="150"/>
      <c r="AD65" s="150"/>
      <c r="AE65" s="150"/>
      <c r="AF65" s="150"/>
      <c r="AG65" s="150"/>
      <c r="AH65" s="150"/>
      <c r="AI65" s="150"/>
      <c r="AJ65" s="151"/>
      <c r="AK65" s="3"/>
    </row>
    <row r="66" spans="1:37" ht="5.25" customHeight="1">
      <c r="A66" s="11"/>
      <c r="B66" s="11"/>
      <c r="C66" s="11"/>
      <c r="D66" s="11"/>
      <c r="E66" s="3"/>
      <c r="F66" s="5"/>
      <c r="G66" s="5"/>
      <c r="H66" s="5"/>
      <c r="I66" s="5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5">
      <c r="A67" s="3"/>
      <c r="B67" s="3"/>
      <c r="C67" s="3"/>
      <c r="D67" s="16" t="s">
        <v>38</v>
      </c>
      <c r="E67" s="3"/>
      <c r="F67" s="17" t="s">
        <v>39</v>
      </c>
      <c r="G67" s="1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57"/>
      <c r="AA67" s="150"/>
      <c r="AB67" s="150"/>
      <c r="AC67" s="150"/>
      <c r="AD67" s="150"/>
      <c r="AE67" s="150"/>
      <c r="AF67" s="150"/>
      <c r="AG67" s="150"/>
      <c r="AH67" s="150"/>
      <c r="AI67" s="150"/>
      <c r="AJ67" s="151"/>
      <c r="AK67" s="3"/>
    </row>
    <row r="68" spans="1:37" ht="5.25" customHeight="1">
      <c r="A68" s="11"/>
      <c r="B68" s="11"/>
      <c r="C68" s="11"/>
      <c r="D68" s="11"/>
      <c r="E68" s="3"/>
      <c r="F68" s="5"/>
      <c r="G68" s="5"/>
      <c r="H68" s="5"/>
      <c r="I68" s="5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4" customFormat="1" ht="15">
      <c r="A69" s="5"/>
      <c r="B69" s="5"/>
      <c r="C69" s="5"/>
      <c r="D69" s="16" t="s">
        <v>40</v>
      </c>
      <c r="E69" s="9"/>
      <c r="F69" s="18" t="s">
        <v>41</v>
      </c>
      <c r="G69" s="18"/>
      <c r="H69" s="18"/>
      <c r="I69" s="18"/>
      <c r="J69" s="1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5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8"/>
      <c r="AK69" s="5"/>
    </row>
    <row r="70" spans="1:3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</sheetData>
  <sheetProtection/>
  <mergeCells count="41">
    <mergeCell ref="Z69:AJ69"/>
    <mergeCell ref="A59:D59"/>
    <mergeCell ref="Z59:AJ59"/>
    <mergeCell ref="A61:D61"/>
    <mergeCell ref="Z61:AJ61"/>
    <mergeCell ref="Z62:AJ62"/>
    <mergeCell ref="Z63:AJ63"/>
    <mergeCell ref="Z53:AJ53"/>
    <mergeCell ref="Z55:AJ55"/>
    <mergeCell ref="A57:D57"/>
    <mergeCell ref="Z57:AJ57"/>
    <mergeCell ref="Z65:AJ65"/>
    <mergeCell ref="Z67:AJ67"/>
    <mergeCell ref="Z45:AJ45"/>
    <mergeCell ref="A47:D47"/>
    <mergeCell ref="Z47:AJ47"/>
    <mergeCell ref="Z48:AJ48"/>
    <mergeCell ref="Z49:AJ49"/>
    <mergeCell ref="Z51:AJ51"/>
    <mergeCell ref="A35:AK35"/>
    <mergeCell ref="A37:D37"/>
    <mergeCell ref="Z41:AJ41"/>
    <mergeCell ref="Z43:AJ43"/>
    <mergeCell ref="Z39:AJ39"/>
    <mergeCell ref="Z38:AJ38"/>
    <mergeCell ref="AD16:AG16"/>
    <mergeCell ref="I18:AI18"/>
    <mergeCell ref="C20:AI20"/>
    <mergeCell ref="C22:AJ22"/>
    <mergeCell ref="Y32:AD32"/>
    <mergeCell ref="Y33:AD33"/>
    <mergeCell ref="R29:R30"/>
    <mergeCell ref="W29:AJ30"/>
    <mergeCell ref="A12:AK12"/>
    <mergeCell ref="G14:R14"/>
    <mergeCell ref="A3:AK3"/>
    <mergeCell ref="A4:AK4"/>
    <mergeCell ref="A5:AK5"/>
    <mergeCell ref="A6:AK6"/>
    <mergeCell ref="A8:AK8"/>
    <mergeCell ref="A9:A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1">
      <selection activeCell="Y26" sqref="Y26"/>
    </sheetView>
  </sheetViews>
  <sheetFormatPr defaultColWidth="9.140625" defaultRowHeight="15"/>
  <cols>
    <col min="1" max="1" width="3.28125" style="0" customWidth="1"/>
    <col min="2" max="2" width="2.28125" style="0" customWidth="1"/>
    <col min="3" max="4" width="3.28125" style="0" customWidth="1"/>
    <col min="5" max="5" width="3.8515625" style="0" customWidth="1"/>
    <col min="6" max="44" width="3.28125" style="0" customWidth="1"/>
  </cols>
  <sheetData>
    <row r="1" spans="1:37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</row>
    <row r="2" spans="1:3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 t="s">
        <v>0</v>
      </c>
      <c r="AF2" s="5"/>
      <c r="AG2" s="5"/>
      <c r="AH2" s="5"/>
      <c r="AI2" s="5"/>
      <c r="AJ2" s="5"/>
      <c r="AK2" s="5"/>
    </row>
    <row r="3" spans="1:37" s="4" customFormat="1" ht="12" customHeight="1">
      <c r="A3" s="5"/>
      <c r="B3" s="13"/>
      <c r="C3" s="13"/>
      <c r="D3" s="13"/>
      <c r="E3" s="13"/>
      <c r="F3" s="191"/>
      <c r="G3" s="192"/>
      <c r="H3" s="192"/>
      <c r="I3" s="192"/>
      <c r="J3" s="192"/>
      <c r="K3" s="192"/>
      <c r="L3" s="192"/>
      <c r="M3" s="192"/>
      <c r="N3" s="192"/>
      <c r="O3" s="192"/>
      <c r="P3" s="20"/>
      <c r="Q3" s="21" t="s">
        <v>53</v>
      </c>
      <c r="R3" s="2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2"/>
      <c r="AE3" s="5"/>
      <c r="AF3" s="5"/>
      <c r="AG3" s="5"/>
      <c r="AH3" s="5"/>
      <c r="AI3" s="5"/>
      <c r="AJ3" s="5"/>
      <c r="AK3" s="5"/>
    </row>
    <row r="4" spans="1:37" s="4" customFormat="1" ht="14.25" customHeight="1">
      <c r="A4" s="5"/>
      <c r="B4" s="5" t="s">
        <v>8</v>
      </c>
      <c r="C4" s="5"/>
      <c r="D4" s="5"/>
      <c r="E4" s="5"/>
      <c r="F4" s="193"/>
      <c r="G4" s="150"/>
      <c r="H4" s="150"/>
      <c r="I4" s="150"/>
      <c r="J4" s="150"/>
      <c r="K4" s="150"/>
      <c r="L4" s="150"/>
      <c r="M4" s="150"/>
      <c r="N4" s="150"/>
      <c r="O4" s="151"/>
      <c r="P4" s="5"/>
      <c r="Q4" s="11" t="s">
        <v>54</v>
      </c>
      <c r="R4" s="11"/>
      <c r="S4" s="11"/>
      <c r="T4" s="11"/>
      <c r="U4" s="11"/>
      <c r="V4" s="11"/>
      <c r="W4" s="11"/>
      <c r="X4" s="11"/>
      <c r="Y4" s="11"/>
      <c r="Z4" s="11"/>
      <c r="AA4" s="11" t="s">
        <v>55</v>
      </c>
      <c r="AB4" s="11"/>
      <c r="AC4" s="11"/>
      <c r="AD4" s="7">
        <v>1</v>
      </c>
      <c r="AE4" s="5"/>
      <c r="AF4" s="5" t="s">
        <v>56</v>
      </c>
      <c r="AG4" s="5"/>
      <c r="AH4" s="154">
        <v>2023</v>
      </c>
      <c r="AI4" s="172"/>
      <c r="AJ4" s="173"/>
      <c r="AK4" s="5"/>
    </row>
    <row r="5" spans="1:37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6" customHeight="1">
      <c r="A6" s="6"/>
      <c r="B6" s="6"/>
      <c r="C6" s="6"/>
      <c r="D6" s="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s="4" customFormat="1" ht="15">
      <c r="A7" s="157" t="s">
        <v>57</v>
      </c>
      <c r="B7" s="167"/>
      <c r="C7" s="167"/>
      <c r="D7" s="168"/>
      <c r="E7" s="5"/>
      <c r="F7" s="5" t="s">
        <v>58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74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5"/>
    </row>
    <row r="8" spans="1:37" ht="12" customHeight="1">
      <c r="A8" s="11"/>
      <c r="B8" s="11"/>
      <c r="C8" s="11"/>
      <c r="D8" s="11"/>
      <c r="E8" s="3"/>
      <c r="F8" s="5" t="s">
        <v>52</v>
      </c>
      <c r="G8" s="5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74" t="s">
        <v>33</v>
      </c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3"/>
    </row>
    <row r="9" spans="1:37" ht="18" customHeight="1">
      <c r="A9" s="3"/>
      <c r="B9" s="3"/>
      <c r="C9" s="3"/>
      <c r="D9" s="16" t="s">
        <v>34</v>
      </c>
      <c r="E9" s="3"/>
      <c r="F9" s="17" t="s">
        <v>35</v>
      </c>
      <c r="G9" s="17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57"/>
      <c r="AA9" s="150"/>
      <c r="AB9" s="150"/>
      <c r="AC9" s="150"/>
      <c r="AD9" s="150"/>
      <c r="AE9" s="150"/>
      <c r="AF9" s="150"/>
      <c r="AG9" s="150"/>
      <c r="AH9" s="150"/>
      <c r="AI9" s="150"/>
      <c r="AJ9" s="151"/>
      <c r="AK9" s="3"/>
    </row>
    <row r="10" spans="1:37" ht="5.25" customHeight="1">
      <c r="A10" s="11"/>
      <c r="B10" s="11"/>
      <c r="C10" s="11"/>
      <c r="D10" s="11"/>
      <c r="E10" s="3"/>
      <c r="F10" s="5"/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">
      <c r="A11" s="3"/>
      <c r="B11" s="3"/>
      <c r="C11" s="3"/>
      <c r="D11" s="16" t="s">
        <v>36</v>
      </c>
      <c r="E11" s="3"/>
      <c r="F11" s="17" t="s">
        <v>37</v>
      </c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57"/>
      <c r="AA11" s="150"/>
      <c r="AB11" s="150"/>
      <c r="AC11" s="150"/>
      <c r="AD11" s="150"/>
      <c r="AE11" s="150"/>
      <c r="AF11" s="150"/>
      <c r="AG11" s="150"/>
      <c r="AH11" s="150"/>
      <c r="AI11" s="150"/>
      <c r="AJ11" s="151"/>
      <c r="AK11" s="3"/>
    </row>
    <row r="12" spans="1:37" ht="5.25" customHeight="1">
      <c r="A12" s="11"/>
      <c r="B12" s="11"/>
      <c r="C12" s="11"/>
      <c r="D12" s="11"/>
      <c r="E12" s="3"/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">
      <c r="A13" s="3"/>
      <c r="B13" s="3"/>
      <c r="C13" s="3"/>
      <c r="D13" s="16" t="s">
        <v>38</v>
      </c>
      <c r="E13" s="3"/>
      <c r="F13" s="17" t="s">
        <v>39</v>
      </c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57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K13" s="3"/>
    </row>
    <row r="14" spans="1:37" ht="5.25" customHeight="1">
      <c r="A14" s="11"/>
      <c r="B14" s="11"/>
      <c r="C14" s="11"/>
      <c r="D14" s="11"/>
      <c r="E14" s="3"/>
      <c r="F14" s="5"/>
      <c r="G14" s="5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4" customFormat="1" ht="15">
      <c r="A15" s="5"/>
      <c r="B15" s="5"/>
      <c r="C15" s="5"/>
      <c r="D15" s="16" t="s">
        <v>40</v>
      </c>
      <c r="E15" s="9"/>
      <c r="F15" s="18" t="s">
        <v>41</v>
      </c>
      <c r="G15" s="18"/>
      <c r="H15" s="18"/>
      <c r="I15" s="18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5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8"/>
      <c r="AK15" s="5"/>
    </row>
    <row r="16" spans="1:37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148" t="s">
        <v>59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1:37" ht="9" customHeight="1">
      <c r="A18" s="2"/>
      <c r="B18" s="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5">
      <c r="A19" s="2"/>
      <c r="B19" s="2"/>
      <c r="C19" s="190" t="s">
        <v>60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</row>
    <row r="20" spans="1:37" ht="15">
      <c r="A20" s="2"/>
      <c r="B20" s="24" t="s">
        <v>61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ht="15">
      <c r="A21" s="2"/>
      <c r="B21" s="180" t="s">
        <v>62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25"/>
      <c r="Q21" s="26"/>
      <c r="R21" s="26"/>
      <c r="S21" s="26"/>
      <c r="T21" s="25"/>
      <c r="U21" s="26"/>
      <c r="V21" s="26"/>
      <c r="W21" s="2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">
      <c r="A22" s="2"/>
      <c r="B22" s="28" t="s">
        <v>276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 t="s">
        <v>63</v>
      </c>
      <c r="T22" s="32"/>
      <c r="U22" s="32"/>
      <c r="V22" s="33" t="s">
        <v>63</v>
      </c>
      <c r="W22" s="3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2"/>
      <c r="B23" s="182" t="s">
        <v>64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65"/>
      <c r="Q23" s="165"/>
      <c r="R23" s="165"/>
      <c r="S23" s="165"/>
      <c r="T23" s="184" t="s">
        <v>65</v>
      </c>
      <c r="U23" s="185"/>
      <c r="V23" s="185"/>
      <c r="W23" s="18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4" customFormat="1" ht="15">
      <c r="A25" s="24"/>
      <c r="B25" s="24"/>
      <c r="C25" s="24" t="s">
        <v>66</v>
      </c>
      <c r="D25" s="24"/>
      <c r="E25" s="24"/>
      <c r="F25" s="24"/>
      <c r="G25" s="24"/>
      <c r="H25" s="157"/>
      <c r="I25" s="150"/>
      <c r="J25" s="150"/>
      <c r="K25" s="150"/>
      <c r="L25" s="150"/>
      <c r="M25" s="150"/>
      <c r="N25" s="150"/>
      <c r="O25" s="151"/>
      <c r="P25" s="24"/>
      <c r="Q25" s="24" t="s">
        <v>67</v>
      </c>
      <c r="R25" s="24"/>
      <c r="S25" s="24"/>
      <c r="T25" s="24"/>
      <c r="U25" s="24"/>
      <c r="V25" s="24"/>
      <c r="W25" s="24"/>
      <c r="X25" s="24"/>
      <c r="Y25" s="157">
        <v>6003</v>
      </c>
      <c r="Z25" s="150"/>
      <c r="AA25" s="150"/>
      <c r="AB25" s="151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4" customFormat="1" ht="12.75" customHeight="1">
      <c r="A26" s="24"/>
      <c r="B26" s="24"/>
      <c r="C26" s="24" t="s">
        <v>68</v>
      </c>
      <c r="D26" s="24"/>
      <c r="E26" s="24"/>
      <c r="F26" s="24"/>
      <c r="G26" s="24"/>
      <c r="H26" s="187" t="s">
        <v>69</v>
      </c>
      <c r="I26" s="188"/>
      <c r="J26" s="188"/>
      <c r="K26" s="188"/>
      <c r="L26" s="188"/>
      <c r="M26" s="188"/>
      <c r="N26" s="188"/>
      <c r="O26" s="188"/>
      <c r="P26" s="24"/>
      <c r="Q26" s="24" t="s">
        <v>70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>
      <c r="A28" s="2"/>
      <c r="B28" s="180" t="s">
        <v>62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25"/>
      <c r="Q28" s="26"/>
      <c r="R28" s="26"/>
      <c r="S28" s="26"/>
      <c r="T28" s="25"/>
      <c r="U28" s="26"/>
      <c r="V28" s="26"/>
      <c r="W28" s="27"/>
      <c r="X28" s="2"/>
      <c r="Y28" s="24" t="s">
        <v>71</v>
      </c>
      <c r="Z28" s="15"/>
      <c r="AA28" s="15"/>
      <c r="AB28" s="15"/>
      <c r="AC28" s="15"/>
      <c r="AD28" s="149"/>
      <c r="AE28" s="150"/>
      <c r="AF28" s="150"/>
      <c r="AG28" s="150"/>
      <c r="AH28" s="150"/>
      <c r="AI28" s="151"/>
      <c r="AJ28" s="2"/>
      <c r="AK28" s="2"/>
    </row>
    <row r="29" spans="1:37" ht="15">
      <c r="A29" s="2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1" t="s">
        <v>63</v>
      </c>
      <c r="T29" s="32"/>
      <c r="U29" s="32"/>
      <c r="V29" s="33" t="s">
        <v>63</v>
      </c>
      <c r="W29" s="34"/>
      <c r="X29" s="2"/>
      <c r="Y29" s="15" t="s">
        <v>68</v>
      </c>
      <c r="Z29" s="2"/>
      <c r="AA29" s="15"/>
      <c r="AB29" s="15"/>
      <c r="AC29" s="15"/>
      <c r="AD29" s="179" t="s">
        <v>69</v>
      </c>
      <c r="AE29" s="179"/>
      <c r="AF29" s="179"/>
      <c r="AG29" s="179"/>
      <c r="AH29" s="179"/>
      <c r="AI29" s="179"/>
      <c r="AJ29" s="35"/>
      <c r="AK29" s="2"/>
    </row>
    <row r="30" spans="1:37" ht="15">
      <c r="A30" s="2"/>
      <c r="B30" s="182" t="s">
        <v>72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65"/>
      <c r="Q30" s="165"/>
      <c r="R30" s="165"/>
      <c r="S30" s="165"/>
      <c r="T30" s="184" t="s">
        <v>65</v>
      </c>
      <c r="U30" s="185"/>
      <c r="V30" s="185"/>
      <c r="W30" s="18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4" customFormat="1" ht="15">
      <c r="A32" s="24"/>
      <c r="B32" s="24"/>
      <c r="C32" s="24" t="s">
        <v>73</v>
      </c>
      <c r="D32" s="24"/>
      <c r="E32" s="24"/>
      <c r="F32" s="24"/>
      <c r="G32" s="24"/>
      <c r="H32" s="24"/>
      <c r="I32" s="157"/>
      <c r="J32" s="150"/>
      <c r="K32" s="150"/>
      <c r="L32" s="150"/>
      <c r="M32" s="150"/>
      <c r="N32" s="15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15" t="s">
        <v>74</v>
      </c>
      <c r="Z32" s="15"/>
      <c r="AA32" s="15"/>
      <c r="AB32" s="15"/>
      <c r="AC32" s="15"/>
      <c r="AD32" s="149"/>
      <c r="AE32" s="150"/>
      <c r="AF32" s="150"/>
      <c r="AG32" s="150"/>
      <c r="AH32" s="150"/>
      <c r="AI32" s="151"/>
      <c r="AJ32" s="24"/>
      <c r="AK32" s="24"/>
    </row>
    <row r="33" spans="1:37" s="4" customFormat="1" ht="12" customHeight="1">
      <c r="A33" s="24"/>
      <c r="B33" s="24"/>
      <c r="C33" s="24" t="s">
        <v>75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15" t="s">
        <v>76</v>
      </c>
      <c r="Z33" s="15"/>
      <c r="AA33" s="15"/>
      <c r="AB33" s="15"/>
      <c r="AC33" s="15"/>
      <c r="AD33" s="179" t="s">
        <v>69</v>
      </c>
      <c r="AE33" s="179"/>
      <c r="AF33" s="179"/>
      <c r="AG33" s="179"/>
      <c r="AH33" s="179"/>
      <c r="AI33" s="179"/>
      <c r="AJ33" s="24"/>
      <c r="AK33" s="24"/>
    </row>
    <row r="34" spans="1:3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6" t="s">
        <v>77</v>
      </c>
      <c r="Z34" s="36"/>
      <c r="AA34" s="36"/>
      <c r="AB34" s="36"/>
      <c r="AC34" s="36"/>
      <c r="AD34" s="36"/>
      <c r="AE34" s="36"/>
      <c r="AF34" s="36"/>
      <c r="AG34" s="2"/>
      <c r="AH34" s="2"/>
      <c r="AI34" s="2"/>
      <c r="AJ34" s="2"/>
      <c r="AK34" s="2"/>
    </row>
    <row r="35" spans="1:37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6" t="s">
        <v>78</v>
      </c>
      <c r="Z35" s="36"/>
      <c r="AA35" s="36"/>
      <c r="AB35" s="36"/>
      <c r="AC35" s="36"/>
      <c r="AD35" s="36"/>
      <c r="AE35" s="36"/>
      <c r="AF35" s="36"/>
      <c r="AG35" s="2"/>
      <c r="AH35" s="2"/>
      <c r="AI35" s="2"/>
      <c r="AJ35" s="2"/>
      <c r="AK35" s="2"/>
    </row>
    <row r="36" spans="1:3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sheetProtection/>
  <mergeCells count="26">
    <mergeCell ref="F3:O3"/>
    <mergeCell ref="AH4:AJ4"/>
    <mergeCell ref="F4:O4"/>
    <mergeCell ref="A7:D7"/>
    <mergeCell ref="Z7:AJ7"/>
    <mergeCell ref="Z8:AJ8"/>
    <mergeCell ref="Z9:AJ9"/>
    <mergeCell ref="Z11:AJ11"/>
    <mergeCell ref="Z13:AJ13"/>
    <mergeCell ref="Z15:AJ15"/>
    <mergeCell ref="A17:AK17"/>
    <mergeCell ref="C19:AK19"/>
    <mergeCell ref="B21:O21"/>
    <mergeCell ref="B23:S23"/>
    <mergeCell ref="T23:W23"/>
    <mergeCell ref="H25:O25"/>
    <mergeCell ref="Y25:AB25"/>
    <mergeCell ref="H26:O26"/>
    <mergeCell ref="AD33:AI33"/>
    <mergeCell ref="B28:O28"/>
    <mergeCell ref="AD28:AI28"/>
    <mergeCell ref="AD29:AI29"/>
    <mergeCell ref="B30:S30"/>
    <mergeCell ref="T30:W30"/>
    <mergeCell ref="I32:N32"/>
    <mergeCell ref="AD32:AI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A8">
      <selection activeCell="AK37" sqref="AK37"/>
    </sheetView>
  </sheetViews>
  <sheetFormatPr defaultColWidth="9.140625" defaultRowHeight="15"/>
  <cols>
    <col min="1" max="12" width="3.28125" style="4" customWidth="1"/>
    <col min="13" max="13" width="4.57421875" style="4" customWidth="1"/>
    <col min="14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 t="s">
        <v>82</v>
      </c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 t="s">
        <v>83</v>
      </c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1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00" t="s">
        <v>84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00" t="s">
        <v>85</v>
      </c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9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8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ht="15">
      <c r="A11" s="7">
        <v>1</v>
      </c>
      <c r="B11" s="24"/>
      <c r="C11" s="24" t="s">
        <v>8</v>
      </c>
      <c r="D11" s="24"/>
      <c r="E11" s="24"/>
      <c r="F11" s="24"/>
      <c r="G11" s="157"/>
      <c r="H11" s="150"/>
      <c r="I11" s="150"/>
      <c r="J11" s="150"/>
      <c r="K11" s="150"/>
      <c r="L11" s="150"/>
      <c r="M11" s="150"/>
      <c r="N11" s="150"/>
      <c r="O11" s="150"/>
      <c r="P11" s="150"/>
      <c r="Q11" s="151"/>
      <c r="R11" s="24"/>
      <c r="S11" s="7">
        <v>2</v>
      </c>
      <c r="T11" s="24"/>
      <c r="U11" s="15" t="s">
        <v>87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24" t="s">
        <v>88</v>
      </c>
      <c r="AN11" s="24"/>
      <c r="AO11" s="24"/>
      <c r="AP11" s="7">
        <v>1</v>
      </c>
      <c r="AQ11" s="24"/>
      <c r="AR11" s="24" t="s">
        <v>10</v>
      </c>
      <c r="AS11" s="24"/>
      <c r="AT11" s="154">
        <v>2023</v>
      </c>
      <c r="AU11" s="172"/>
      <c r="AV11" s="172"/>
      <c r="AW11" s="173"/>
      <c r="AX11" s="24"/>
    </row>
    <row r="12" spans="1:50" ht="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ht="15">
      <c r="A13" s="148" t="s">
        <v>89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</row>
    <row r="14" spans="1:50" ht="25.5" customHeight="1">
      <c r="A14" s="40" t="s">
        <v>24</v>
      </c>
      <c r="B14" s="203" t="s">
        <v>90</v>
      </c>
      <c r="C14" s="204"/>
      <c r="D14" s="204"/>
      <c r="E14" s="204"/>
      <c r="F14" s="204"/>
      <c r="G14" s="205"/>
      <c r="H14" s="24"/>
      <c r="I14" s="24"/>
      <c r="J14" s="40" t="s">
        <v>26</v>
      </c>
      <c r="K14" s="206" t="s">
        <v>91</v>
      </c>
      <c r="L14" s="207"/>
      <c r="M14" s="208"/>
      <c r="N14" s="24"/>
      <c r="O14" s="24"/>
      <c r="P14" s="40" t="s">
        <v>92</v>
      </c>
      <c r="Q14" s="206" t="s">
        <v>93</v>
      </c>
      <c r="R14" s="207"/>
      <c r="S14" s="207"/>
      <c r="T14" s="207"/>
      <c r="U14" s="207"/>
      <c r="V14" s="207"/>
      <c r="W14" s="207"/>
      <c r="X14" s="207"/>
      <c r="Y14" s="207"/>
      <c r="Z14" s="207"/>
      <c r="AA14" s="151"/>
      <c r="AB14" s="24"/>
      <c r="AC14" s="24"/>
      <c r="AD14" s="40" t="s">
        <v>94</v>
      </c>
      <c r="AE14" s="209" t="s">
        <v>95</v>
      </c>
      <c r="AF14" s="210"/>
      <c r="AG14" s="210"/>
      <c r="AH14" s="211"/>
      <c r="AI14" s="24"/>
      <c r="AJ14" s="24"/>
      <c r="AK14" s="40" t="s">
        <v>96</v>
      </c>
      <c r="AL14" s="206" t="s">
        <v>97</v>
      </c>
      <c r="AM14" s="207"/>
      <c r="AN14" s="207"/>
      <c r="AO14" s="207"/>
      <c r="AP14" s="207"/>
      <c r="AQ14" s="207"/>
      <c r="AR14" s="207"/>
      <c r="AS14" s="207"/>
      <c r="AT14" s="207"/>
      <c r="AU14" s="207"/>
      <c r="AV14" s="208"/>
      <c r="AW14" s="24"/>
      <c r="AX14" s="24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ht="15">
      <c r="A16" s="212" t="s">
        <v>98</v>
      </c>
      <c r="B16" s="213"/>
      <c r="C16" s="213"/>
      <c r="D16" s="213"/>
      <c r="E16" s="213"/>
      <c r="F16" s="213"/>
      <c r="G16" s="214"/>
      <c r="H16" s="24"/>
      <c r="I16" s="24"/>
      <c r="J16" s="41"/>
      <c r="K16" s="215"/>
      <c r="L16" s="216"/>
      <c r="M16" s="41"/>
      <c r="N16" s="41"/>
      <c r="O16" s="24"/>
      <c r="P16" s="36" t="s">
        <v>99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15">
      <c r="A18" s="212" t="s">
        <v>100</v>
      </c>
      <c r="B18" s="213"/>
      <c r="C18" s="213"/>
      <c r="D18" s="213"/>
      <c r="E18" s="213"/>
      <c r="F18" s="213"/>
      <c r="G18" s="214"/>
      <c r="H18" s="24"/>
      <c r="I18" s="24"/>
      <c r="J18" s="24"/>
      <c r="K18" s="154">
        <v>1</v>
      </c>
      <c r="L18" s="173"/>
      <c r="M18" s="24"/>
      <c r="N18" s="24"/>
      <c r="O18" s="24"/>
      <c r="P18" s="157" t="s">
        <v>265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  <c r="AB18" s="24"/>
      <c r="AC18" s="24"/>
      <c r="AD18" s="157" t="s">
        <v>188</v>
      </c>
      <c r="AE18" s="150"/>
      <c r="AF18" s="150"/>
      <c r="AG18" s="150"/>
      <c r="AH18" s="151"/>
      <c r="AI18" s="24"/>
      <c r="AJ18" s="24"/>
      <c r="AK18" s="157">
        <v>11111</v>
      </c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1"/>
      <c r="AW18" s="24"/>
      <c r="AX18" s="24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7"/>
      <c r="L19" s="3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ht="15">
      <c r="A20" s="212" t="s">
        <v>101</v>
      </c>
      <c r="B20" s="213"/>
      <c r="C20" s="213"/>
      <c r="D20" s="213"/>
      <c r="E20" s="213"/>
      <c r="F20" s="213"/>
      <c r="G20" s="214"/>
      <c r="H20" s="24"/>
      <c r="I20" s="24"/>
      <c r="J20" s="24"/>
      <c r="K20" s="154">
        <v>1</v>
      </c>
      <c r="L20" s="173"/>
      <c r="M20" s="24"/>
      <c r="N20" s="24"/>
      <c r="O20" s="24"/>
      <c r="P20" s="157" t="s">
        <v>266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  <c r="AB20" s="24"/>
      <c r="AC20" s="24"/>
      <c r="AD20" s="157" t="s">
        <v>264</v>
      </c>
      <c r="AE20" s="150"/>
      <c r="AF20" s="150"/>
      <c r="AG20" s="150"/>
      <c r="AH20" s="151"/>
      <c r="AI20" s="24"/>
      <c r="AJ20" s="24"/>
      <c r="AK20" s="157">
        <v>22222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1"/>
      <c r="AW20" s="24"/>
      <c r="AX20" s="24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ht="15">
      <c r="A22" s="212" t="s">
        <v>102</v>
      </c>
      <c r="B22" s="213"/>
      <c r="C22" s="213"/>
      <c r="D22" s="213"/>
      <c r="E22" s="213"/>
      <c r="F22" s="213"/>
      <c r="G22" s="214"/>
      <c r="H22" s="24"/>
      <c r="I22" s="24"/>
      <c r="J22" s="24"/>
      <c r="K22" s="154">
        <v>1</v>
      </c>
      <c r="L22" s="173"/>
      <c r="M22" s="24"/>
      <c r="N22" s="24"/>
      <c r="O22" s="24"/>
      <c r="P22" s="157" t="s">
        <v>267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24"/>
      <c r="AC22" s="24"/>
      <c r="AD22" s="157" t="s">
        <v>253</v>
      </c>
      <c r="AE22" s="150"/>
      <c r="AF22" s="150"/>
      <c r="AG22" s="150"/>
      <c r="AH22" s="151"/>
      <c r="AI22" s="24"/>
      <c r="AJ22" s="24"/>
      <c r="AK22" s="157">
        <v>33333</v>
      </c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1"/>
      <c r="AW22" s="24"/>
      <c r="AX22" s="24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ht="15">
      <c r="A24" s="212" t="s">
        <v>103</v>
      </c>
      <c r="B24" s="213"/>
      <c r="C24" s="213"/>
      <c r="D24" s="213"/>
      <c r="E24" s="213"/>
      <c r="F24" s="213"/>
      <c r="G24" s="214"/>
      <c r="H24" s="24"/>
      <c r="I24" s="24"/>
      <c r="J24" s="24"/>
      <c r="K24" s="154">
        <v>2</v>
      </c>
      <c r="L24" s="173"/>
      <c r="M24" s="24"/>
      <c r="N24" s="24"/>
      <c r="O24" s="24"/>
      <c r="P24" s="157" t="s">
        <v>268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1"/>
      <c r="AB24" s="24"/>
      <c r="AC24" s="24"/>
      <c r="AD24" s="157" t="s">
        <v>252</v>
      </c>
      <c r="AE24" s="150"/>
      <c r="AF24" s="150"/>
      <c r="AG24" s="150"/>
      <c r="AH24" s="151"/>
      <c r="AI24" s="24"/>
      <c r="AJ24" s="24"/>
      <c r="AK24" s="157">
        <v>44444</v>
      </c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1"/>
      <c r="AW24" s="24"/>
      <c r="AX24" s="24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ht="15">
      <c r="A26" s="212" t="s">
        <v>104</v>
      </c>
      <c r="B26" s="213"/>
      <c r="C26" s="213"/>
      <c r="D26" s="213"/>
      <c r="E26" s="213"/>
      <c r="F26" s="213"/>
      <c r="G26" s="214"/>
      <c r="H26" s="24"/>
      <c r="I26" s="24"/>
      <c r="J26" s="24"/>
      <c r="K26" s="154">
        <v>2</v>
      </c>
      <c r="L26" s="173"/>
      <c r="M26" s="24"/>
      <c r="N26" s="24"/>
      <c r="O26" s="24"/>
      <c r="P26" s="157" t="s">
        <v>269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1"/>
      <c r="AB26" s="24"/>
      <c r="AC26" s="24"/>
      <c r="AD26" s="157" t="s">
        <v>191</v>
      </c>
      <c r="AE26" s="150"/>
      <c r="AF26" s="150"/>
      <c r="AG26" s="150"/>
      <c r="AH26" s="151"/>
      <c r="AI26" s="24"/>
      <c r="AJ26" s="24"/>
      <c r="AK26" s="157">
        <v>55555</v>
      </c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1"/>
      <c r="AW26" s="24"/>
      <c r="AX26" s="24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37"/>
      <c r="L27" s="37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5">
      <c r="A28" s="212" t="s">
        <v>105</v>
      </c>
      <c r="B28" s="213"/>
      <c r="C28" s="213"/>
      <c r="D28" s="213"/>
      <c r="E28" s="213"/>
      <c r="F28" s="213"/>
      <c r="G28" s="214"/>
      <c r="H28" s="24"/>
      <c r="I28" s="24"/>
      <c r="J28" s="24"/>
      <c r="K28" s="154">
        <v>3</v>
      </c>
      <c r="L28" s="173"/>
      <c r="M28" s="24"/>
      <c r="N28" s="24"/>
      <c r="O28" s="24"/>
      <c r="P28" s="157" t="s">
        <v>270</v>
      </c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1"/>
      <c r="AB28" s="24"/>
      <c r="AC28" s="24"/>
      <c r="AD28" s="157" t="s">
        <v>189</v>
      </c>
      <c r="AE28" s="150"/>
      <c r="AF28" s="150"/>
      <c r="AG28" s="150"/>
      <c r="AH28" s="151"/>
      <c r="AI28" s="24"/>
      <c r="AJ28" s="24"/>
      <c r="AK28" s="157">
        <v>66666</v>
      </c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1"/>
      <c r="AW28" s="24"/>
      <c r="AX28" s="24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37"/>
      <c r="L29" s="3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ht="15">
      <c r="A30" s="212" t="s">
        <v>106</v>
      </c>
      <c r="B30" s="213"/>
      <c r="C30" s="213"/>
      <c r="D30" s="213"/>
      <c r="E30" s="213"/>
      <c r="F30" s="213"/>
      <c r="G30" s="214"/>
      <c r="H30" s="24"/>
      <c r="I30" s="24"/>
      <c r="J30" s="24"/>
      <c r="K30" s="154">
        <v>3</v>
      </c>
      <c r="L30" s="173"/>
      <c r="M30" s="24"/>
      <c r="N30" s="24"/>
      <c r="O30" s="24"/>
      <c r="P30" s="157" t="s">
        <v>273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1"/>
      <c r="AB30" s="24"/>
      <c r="AC30" s="24"/>
      <c r="AD30" s="157" t="s">
        <v>193</v>
      </c>
      <c r="AE30" s="150"/>
      <c r="AF30" s="150"/>
      <c r="AG30" s="150"/>
      <c r="AH30" s="151"/>
      <c r="AI30" s="24"/>
      <c r="AJ30" s="24"/>
      <c r="AK30" s="157">
        <v>77777</v>
      </c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1"/>
      <c r="AW30" s="24"/>
      <c r="AX30" s="24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37"/>
      <c r="L31" s="37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ht="15">
      <c r="A32" s="212" t="s">
        <v>107</v>
      </c>
      <c r="B32" s="213"/>
      <c r="C32" s="213"/>
      <c r="D32" s="213"/>
      <c r="E32" s="213"/>
      <c r="F32" s="213"/>
      <c r="G32" s="214"/>
      <c r="H32" s="24"/>
      <c r="I32" s="24"/>
      <c r="J32" s="24"/>
      <c r="K32" s="154">
        <v>3</v>
      </c>
      <c r="L32" s="173"/>
      <c r="M32" s="24"/>
      <c r="N32" s="24"/>
      <c r="O32" s="24"/>
      <c r="P32" s="157" t="s">
        <v>274</v>
      </c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  <c r="AB32" s="24"/>
      <c r="AC32" s="24"/>
      <c r="AD32" s="157" t="s">
        <v>194</v>
      </c>
      <c r="AE32" s="150"/>
      <c r="AF32" s="150"/>
      <c r="AG32" s="150"/>
      <c r="AH32" s="151"/>
      <c r="AI32" s="24"/>
      <c r="AJ32" s="24"/>
      <c r="AK32" s="157">
        <v>88888</v>
      </c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1"/>
      <c r="AW32" s="24"/>
      <c r="AX32" s="24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15">
      <c r="A34" s="212" t="s">
        <v>108</v>
      </c>
      <c r="B34" s="213"/>
      <c r="C34" s="213"/>
      <c r="D34" s="213"/>
      <c r="E34" s="213"/>
      <c r="F34" s="213"/>
      <c r="G34" s="214"/>
      <c r="H34" s="24"/>
      <c r="I34" s="24"/>
      <c r="J34" s="24"/>
      <c r="K34" s="154">
        <v>3</v>
      </c>
      <c r="L34" s="173"/>
      <c r="M34" s="24"/>
      <c r="N34" s="24"/>
      <c r="O34" s="24"/>
      <c r="P34" s="157" t="s">
        <v>272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24"/>
      <c r="AC34" s="24"/>
      <c r="AD34" s="157" t="s">
        <v>188</v>
      </c>
      <c r="AE34" s="150"/>
      <c r="AF34" s="150"/>
      <c r="AG34" s="150"/>
      <c r="AH34" s="151"/>
      <c r="AI34" s="24"/>
      <c r="AJ34" s="24"/>
      <c r="AK34" s="157">
        <v>99999</v>
      </c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1"/>
      <c r="AW34" s="24"/>
      <c r="AX34" s="24"/>
    </row>
    <row r="35" spans="1:50" ht="9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5">
      <c r="A36" s="212" t="s">
        <v>109</v>
      </c>
      <c r="B36" s="213"/>
      <c r="C36" s="213"/>
      <c r="D36" s="213"/>
      <c r="E36" s="213"/>
      <c r="F36" s="213"/>
      <c r="G36" s="214"/>
      <c r="H36" s="24"/>
      <c r="I36" s="24"/>
      <c r="J36" s="24"/>
      <c r="K36" s="157">
        <v>3</v>
      </c>
      <c r="L36" s="151"/>
      <c r="M36" s="24"/>
      <c r="N36" s="24"/>
      <c r="O36" s="24"/>
      <c r="P36" s="157" t="s">
        <v>271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24"/>
      <c r="AC36" s="24"/>
      <c r="AD36" s="157" t="s">
        <v>188</v>
      </c>
      <c r="AE36" s="150"/>
      <c r="AF36" s="150"/>
      <c r="AG36" s="150"/>
      <c r="AH36" s="151"/>
      <c r="AI36" s="24"/>
      <c r="AJ36" s="24"/>
      <c r="AK36" s="157">
        <v>121212</v>
      </c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1"/>
      <c r="AW36" s="24"/>
      <c r="AX36" s="24"/>
    </row>
    <row r="37" spans="1:50" ht="9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</sheetData>
  <sheetProtection/>
  <mergeCells count="66">
    <mergeCell ref="A34:G34"/>
    <mergeCell ref="K34:L34"/>
    <mergeCell ref="P34:AA34"/>
    <mergeCell ref="AD34:AH34"/>
    <mergeCell ref="AK34:AV34"/>
    <mergeCell ref="A36:G36"/>
    <mergeCell ref="K36:L36"/>
    <mergeCell ref="P36:AA36"/>
    <mergeCell ref="AD36:AH36"/>
    <mergeCell ref="AK36:AV36"/>
    <mergeCell ref="A30:G30"/>
    <mergeCell ref="K30:L30"/>
    <mergeCell ref="P30:AA30"/>
    <mergeCell ref="AD30:AH30"/>
    <mergeCell ref="AK30:AV30"/>
    <mergeCell ref="A32:G32"/>
    <mergeCell ref="K32:L32"/>
    <mergeCell ref="P32:AA32"/>
    <mergeCell ref="AD32:AH32"/>
    <mergeCell ref="AK32:AV32"/>
    <mergeCell ref="A26:G26"/>
    <mergeCell ref="K26:L26"/>
    <mergeCell ref="P26:AA26"/>
    <mergeCell ref="AD26:AH26"/>
    <mergeCell ref="AK26:AV26"/>
    <mergeCell ref="A28:G28"/>
    <mergeCell ref="K28:L28"/>
    <mergeCell ref="P28:AA28"/>
    <mergeCell ref="AD28:AH28"/>
    <mergeCell ref="AK28:AV28"/>
    <mergeCell ref="A22:G22"/>
    <mergeCell ref="K22:L22"/>
    <mergeCell ref="P22:AA22"/>
    <mergeCell ref="AD22:AH22"/>
    <mergeCell ref="AK22:AV22"/>
    <mergeCell ref="A24:G24"/>
    <mergeCell ref="K24:L24"/>
    <mergeCell ref="P24:AA24"/>
    <mergeCell ref="AD24:AH24"/>
    <mergeCell ref="AK24:AV24"/>
    <mergeCell ref="AK18:AV18"/>
    <mergeCell ref="A20:G20"/>
    <mergeCell ref="K20:L20"/>
    <mergeCell ref="P20:AA20"/>
    <mergeCell ref="AD20:AH20"/>
    <mergeCell ref="AK20:AV20"/>
    <mergeCell ref="A16:G16"/>
    <mergeCell ref="K16:L16"/>
    <mergeCell ref="K18:L18"/>
    <mergeCell ref="A18:G18"/>
    <mergeCell ref="P18:AA18"/>
    <mergeCell ref="AD18:AH18"/>
    <mergeCell ref="G11:Q11"/>
    <mergeCell ref="AT11:AW11"/>
    <mergeCell ref="A13:AX13"/>
    <mergeCell ref="B14:G14"/>
    <mergeCell ref="K14:M14"/>
    <mergeCell ref="Q14:AA14"/>
    <mergeCell ref="AE14:AH14"/>
    <mergeCell ref="AL14:AV14"/>
    <mergeCell ref="AR4:AU5"/>
    <mergeCell ref="R2:AA2"/>
    <mergeCell ref="R4:AA5"/>
    <mergeCell ref="K6:AJ6"/>
    <mergeCell ref="K7:AJ7"/>
    <mergeCell ref="A9:AX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AN26" sqref="AN26:AQ26"/>
    </sheetView>
  </sheetViews>
  <sheetFormatPr defaultColWidth="9.140625" defaultRowHeight="15"/>
  <cols>
    <col min="1" max="12" width="3.28125" style="4" customWidth="1"/>
    <col min="13" max="13" width="4.57421875" style="4" customWidth="1"/>
    <col min="14" max="19" width="3.28125" style="4" customWidth="1"/>
    <col min="20" max="20" width="1.7109375" style="4" customWidth="1"/>
    <col min="21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/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2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8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7">
        <v>1</v>
      </c>
      <c r="B7" s="24"/>
      <c r="C7" s="24" t="s">
        <v>8</v>
      </c>
      <c r="D7" s="24"/>
      <c r="E7" s="24"/>
      <c r="F7" s="24"/>
      <c r="G7" s="157"/>
      <c r="H7" s="150"/>
      <c r="I7" s="150"/>
      <c r="J7" s="150"/>
      <c r="K7" s="150"/>
      <c r="L7" s="150"/>
      <c r="M7" s="150"/>
      <c r="N7" s="150"/>
      <c r="O7" s="150"/>
      <c r="P7" s="150"/>
      <c r="Q7" s="151"/>
      <c r="R7" s="24"/>
      <c r="S7" s="7">
        <v>2</v>
      </c>
      <c r="T7" s="24"/>
      <c r="U7" s="15" t="s">
        <v>87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4" t="s">
        <v>88</v>
      </c>
      <c r="AN7" s="24"/>
      <c r="AO7" s="24"/>
      <c r="AP7" s="7">
        <v>1</v>
      </c>
      <c r="AQ7" s="24"/>
      <c r="AR7" s="24" t="s">
        <v>10</v>
      </c>
      <c r="AS7" s="24"/>
      <c r="AT7" s="154">
        <v>2023</v>
      </c>
      <c r="AU7" s="172"/>
      <c r="AV7" s="172"/>
      <c r="AW7" s="173"/>
      <c r="AX7" s="24"/>
    </row>
    <row r="8" spans="1:50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25.5" customHeight="1">
      <c r="A10" s="40" t="s">
        <v>24</v>
      </c>
      <c r="B10" s="203" t="s">
        <v>90</v>
      </c>
      <c r="C10" s="204"/>
      <c r="D10" s="204"/>
      <c r="E10" s="204"/>
      <c r="F10" s="204"/>
      <c r="G10" s="205"/>
      <c r="H10" s="24"/>
      <c r="I10" s="24"/>
      <c r="J10" s="42" t="s">
        <v>110</v>
      </c>
      <c r="K10" s="225" t="s">
        <v>111</v>
      </c>
      <c r="L10" s="226"/>
      <c r="M10" s="227"/>
      <c r="N10" s="39"/>
      <c r="O10" s="39"/>
      <c r="P10" s="42" t="s">
        <v>112</v>
      </c>
      <c r="Q10" s="230" t="s">
        <v>113</v>
      </c>
      <c r="R10" s="231"/>
      <c r="S10" s="231"/>
      <c r="T10" s="231"/>
      <c r="U10" s="231"/>
      <c r="V10" s="231"/>
      <c r="W10" s="231"/>
      <c r="X10" s="231"/>
      <c r="Y10" s="231"/>
      <c r="Z10" s="232"/>
      <c r="AA10" s="19"/>
      <c r="AB10" s="39"/>
      <c r="AC10" s="42" t="s">
        <v>114</v>
      </c>
      <c r="AD10" s="219" t="s">
        <v>115</v>
      </c>
      <c r="AE10" s="210"/>
      <c r="AF10" s="210"/>
      <c r="AG10" s="210"/>
      <c r="AH10" s="210"/>
      <c r="AI10" s="210"/>
      <c r="AJ10" s="210"/>
      <c r="AK10" s="211"/>
      <c r="AL10" s="44"/>
      <c r="AM10" s="45"/>
      <c r="AN10" s="42" t="s">
        <v>34</v>
      </c>
      <c r="AO10" s="225" t="s">
        <v>117</v>
      </c>
      <c r="AP10" s="228"/>
      <c r="AQ10" s="173"/>
      <c r="AR10" s="45"/>
      <c r="AS10" s="45"/>
      <c r="AT10" s="45"/>
      <c r="AU10" s="45"/>
      <c r="AV10" s="45"/>
      <c r="AW10" s="39"/>
      <c r="AX10" s="39"/>
    </row>
    <row r="11" spans="1:50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223" t="s">
        <v>116</v>
      </c>
      <c r="AD11" s="224"/>
      <c r="AE11" s="224"/>
      <c r="AF11" s="224"/>
      <c r="AG11" s="224"/>
      <c r="AH11" s="224"/>
      <c r="AI11" s="224"/>
      <c r="AJ11" s="224"/>
      <c r="AK11" s="224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>
      <c r="A12" s="212" t="s">
        <v>98</v>
      </c>
      <c r="B12" s="213"/>
      <c r="C12" s="213"/>
      <c r="D12" s="213"/>
      <c r="E12" s="213"/>
      <c r="F12" s="213"/>
      <c r="G12" s="214"/>
      <c r="H12" s="24"/>
      <c r="I12" s="24"/>
      <c r="J12" s="39"/>
      <c r="K12" s="19"/>
      <c r="L12" s="19"/>
      <c r="M12" s="19"/>
      <c r="N12" s="39"/>
      <c r="O12" s="39"/>
      <c r="P12" s="233" t="s">
        <v>275</v>
      </c>
      <c r="Q12" s="234"/>
      <c r="R12" s="234"/>
      <c r="S12" s="234"/>
      <c r="T12" s="43"/>
      <c r="U12" s="236" t="s">
        <v>69</v>
      </c>
      <c r="V12" s="237"/>
      <c r="W12" s="237"/>
      <c r="X12" s="237"/>
      <c r="Y12" s="237"/>
      <c r="Z12" s="237"/>
      <c r="AA12" s="43"/>
      <c r="AB12" s="43"/>
      <c r="AC12" s="220">
        <f>AC14+AC16+AC18+AC20+AC22+AC24+AC26+AC28+AC30+AC32</f>
        <v>25033172</v>
      </c>
      <c r="AD12" s="221"/>
      <c r="AE12" s="221"/>
      <c r="AF12" s="221"/>
      <c r="AG12" s="221"/>
      <c r="AH12" s="221"/>
      <c r="AI12" s="221"/>
      <c r="AJ12" s="221"/>
      <c r="AK12" s="222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9" customHeight="1">
      <c r="A13" s="24"/>
      <c r="B13" s="24"/>
      <c r="C13" s="24"/>
      <c r="D13" s="24"/>
      <c r="E13" s="24"/>
      <c r="F13" s="24"/>
      <c r="G13" s="24"/>
      <c r="H13" s="24"/>
      <c r="I13" s="24"/>
      <c r="J13" s="39"/>
      <c r="K13" s="39"/>
      <c r="L13" s="39"/>
      <c r="M13" s="39"/>
      <c r="N13" s="39"/>
      <c r="O13" s="39"/>
      <c r="P13" s="235"/>
      <c r="Q13" s="235"/>
      <c r="R13" s="235"/>
      <c r="S13" s="235"/>
      <c r="T13" s="39"/>
      <c r="U13" s="238"/>
      <c r="V13" s="238"/>
      <c r="W13" s="238"/>
      <c r="X13" s="238"/>
      <c r="Y13" s="238"/>
      <c r="Z13" s="238"/>
      <c r="AA13" s="39"/>
      <c r="AB13" s="39"/>
      <c r="AC13" s="95"/>
      <c r="AD13" s="95"/>
      <c r="AE13" s="95"/>
      <c r="AF13" s="95"/>
      <c r="AG13" s="95"/>
      <c r="AH13" s="95"/>
      <c r="AI13" s="95"/>
      <c r="AJ13" s="95"/>
      <c r="AK13" s="95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5">
      <c r="A14" s="212" t="s">
        <v>100</v>
      </c>
      <c r="B14" s="213"/>
      <c r="C14" s="213"/>
      <c r="D14" s="213"/>
      <c r="E14" s="213"/>
      <c r="F14" s="213"/>
      <c r="G14" s="214"/>
      <c r="H14" s="24"/>
      <c r="I14" s="24"/>
      <c r="J14" s="193">
        <f>'Сводная таблица'!E4</f>
        <v>1030</v>
      </c>
      <c r="K14" s="150"/>
      <c r="L14" s="150"/>
      <c r="M14" s="151"/>
      <c r="N14" s="39"/>
      <c r="O14" s="39"/>
      <c r="P14" s="193"/>
      <c r="Q14" s="150"/>
      <c r="R14" s="150"/>
      <c r="S14" s="151"/>
      <c r="T14" s="19"/>
      <c r="U14" s="229"/>
      <c r="V14" s="150"/>
      <c r="W14" s="150"/>
      <c r="X14" s="150"/>
      <c r="Y14" s="150"/>
      <c r="Z14" s="151"/>
      <c r="AA14" s="19"/>
      <c r="AB14" s="39"/>
      <c r="AC14" s="217">
        <f>'Сводная таблица'!F4</f>
        <v>50200</v>
      </c>
      <c r="AD14" s="170"/>
      <c r="AE14" s="170"/>
      <c r="AF14" s="170"/>
      <c r="AG14" s="170"/>
      <c r="AH14" s="170"/>
      <c r="AI14" s="170"/>
      <c r="AJ14" s="170"/>
      <c r="AK14" s="171"/>
      <c r="AL14" s="19"/>
      <c r="AM14" s="19"/>
      <c r="AN14" s="218">
        <f>'Сводная таблица'!G4</f>
        <v>0</v>
      </c>
      <c r="AO14" s="172"/>
      <c r="AP14" s="172"/>
      <c r="AQ14" s="173"/>
      <c r="AR14" s="19"/>
      <c r="AS14" s="19"/>
      <c r="AT14" s="19"/>
      <c r="AU14" s="19"/>
      <c r="AV14" s="19"/>
      <c r="AW14" s="39"/>
      <c r="AX14" s="39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5"/>
      <c r="AD15" s="95"/>
      <c r="AE15" s="95"/>
      <c r="AF15" s="95"/>
      <c r="AG15" s="95"/>
      <c r="AH15" s="95"/>
      <c r="AI15" s="95"/>
      <c r="AJ15" s="95"/>
      <c r="AK15" s="95"/>
      <c r="AL15" s="39"/>
      <c r="AM15" s="39"/>
      <c r="AN15" s="322"/>
      <c r="AO15" s="322"/>
      <c r="AP15" s="322"/>
      <c r="AQ15" s="322"/>
      <c r="AR15" s="39"/>
      <c r="AS15" s="39"/>
      <c r="AT15" s="39"/>
      <c r="AU15" s="39"/>
      <c r="AV15" s="39"/>
      <c r="AW15" s="39"/>
      <c r="AX15" s="39"/>
    </row>
    <row r="16" spans="1:50" ht="15">
      <c r="A16" s="212" t="s">
        <v>101</v>
      </c>
      <c r="B16" s="213"/>
      <c r="C16" s="213"/>
      <c r="D16" s="213"/>
      <c r="E16" s="213"/>
      <c r="F16" s="213"/>
      <c r="G16" s="214"/>
      <c r="H16" s="24"/>
      <c r="I16" s="24"/>
      <c r="J16" s="193">
        <f>'Сводная таблица'!E5</f>
        <v>1030</v>
      </c>
      <c r="K16" s="150"/>
      <c r="L16" s="150"/>
      <c r="M16" s="151"/>
      <c r="N16" s="39"/>
      <c r="O16" s="39"/>
      <c r="P16" s="193"/>
      <c r="Q16" s="150"/>
      <c r="R16" s="150"/>
      <c r="S16" s="151"/>
      <c r="T16" s="19"/>
      <c r="U16" s="229"/>
      <c r="V16" s="150"/>
      <c r="W16" s="150"/>
      <c r="X16" s="150"/>
      <c r="Y16" s="150"/>
      <c r="Z16" s="151"/>
      <c r="AA16" s="19"/>
      <c r="AB16" s="39"/>
      <c r="AC16" s="217">
        <f>'Сводная таблица'!F5</f>
        <v>5415960</v>
      </c>
      <c r="AD16" s="170"/>
      <c r="AE16" s="170"/>
      <c r="AF16" s="170"/>
      <c r="AG16" s="170"/>
      <c r="AH16" s="170"/>
      <c r="AI16" s="170"/>
      <c r="AJ16" s="170"/>
      <c r="AK16" s="171"/>
      <c r="AL16" s="19"/>
      <c r="AM16" s="19"/>
      <c r="AN16" s="218">
        <f>'Сводная таблица'!G5</f>
        <v>0</v>
      </c>
      <c r="AO16" s="172"/>
      <c r="AP16" s="172"/>
      <c r="AQ16" s="173"/>
      <c r="AR16" s="19"/>
      <c r="AS16" s="19"/>
      <c r="AT16" s="19"/>
      <c r="AU16" s="19"/>
      <c r="AV16" s="19"/>
      <c r="AW16" s="39"/>
      <c r="AX16" s="39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95"/>
      <c r="AD17" s="95"/>
      <c r="AE17" s="95"/>
      <c r="AF17" s="95"/>
      <c r="AG17" s="95"/>
      <c r="AH17" s="95"/>
      <c r="AI17" s="95"/>
      <c r="AJ17" s="95"/>
      <c r="AK17" s="95"/>
      <c r="AL17" s="39"/>
      <c r="AM17" s="39"/>
      <c r="AN17" s="322"/>
      <c r="AO17" s="322"/>
      <c r="AP17" s="322"/>
      <c r="AQ17" s="322"/>
      <c r="AR17" s="39"/>
      <c r="AS17" s="39"/>
      <c r="AT17" s="39"/>
      <c r="AU17" s="39"/>
      <c r="AV17" s="39"/>
      <c r="AW17" s="39"/>
      <c r="AX17" s="39"/>
    </row>
    <row r="18" spans="1:50" ht="15">
      <c r="A18" s="212" t="s">
        <v>102</v>
      </c>
      <c r="B18" s="213"/>
      <c r="C18" s="213"/>
      <c r="D18" s="213"/>
      <c r="E18" s="213"/>
      <c r="F18" s="213"/>
      <c r="G18" s="214"/>
      <c r="H18" s="24"/>
      <c r="I18" s="24"/>
      <c r="J18" s="193">
        <f>'Сводная таблица'!E6</f>
        <v>1090</v>
      </c>
      <c r="K18" s="150"/>
      <c r="L18" s="150"/>
      <c r="M18" s="151"/>
      <c r="N18" s="39"/>
      <c r="O18" s="39"/>
      <c r="P18" s="193"/>
      <c r="Q18" s="150"/>
      <c r="R18" s="150"/>
      <c r="S18" s="151"/>
      <c r="T18" s="19"/>
      <c r="U18" s="229"/>
      <c r="V18" s="150"/>
      <c r="W18" s="150"/>
      <c r="X18" s="150"/>
      <c r="Y18" s="150"/>
      <c r="Z18" s="151"/>
      <c r="AA18" s="19"/>
      <c r="AB18" s="39"/>
      <c r="AC18" s="217">
        <f>'Сводная таблица'!F6</f>
        <v>1354110</v>
      </c>
      <c r="AD18" s="170"/>
      <c r="AE18" s="170"/>
      <c r="AF18" s="170"/>
      <c r="AG18" s="170"/>
      <c r="AH18" s="170"/>
      <c r="AI18" s="170"/>
      <c r="AJ18" s="170"/>
      <c r="AK18" s="171"/>
      <c r="AL18" s="19"/>
      <c r="AM18" s="19"/>
      <c r="AN18" s="218">
        <f>'Сводная таблица'!G6</f>
        <v>20</v>
      </c>
      <c r="AO18" s="172"/>
      <c r="AP18" s="172"/>
      <c r="AQ18" s="173"/>
      <c r="AR18" s="19"/>
      <c r="AS18" s="19"/>
      <c r="AT18" s="19"/>
      <c r="AU18" s="19"/>
      <c r="AV18" s="19"/>
      <c r="AW18" s="39"/>
      <c r="AX18" s="39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95"/>
      <c r="AD19" s="95"/>
      <c r="AE19" s="95"/>
      <c r="AF19" s="95"/>
      <c r="AG19" s="95"/>
      <c r="AH19" s="95"/>
      <c r="AI19" s="95"/>
      <c r="AJ19" s="95"/>
      <c r="AK19" s="95"/>
      <c r="AL19" s="39"/>
      <c r="AM19" s="39"/>
      <c r="AN19" s="322"/>
      <c r="AO19" s="322"/>
      <c r="AP19" s="322"/>
      <c r="AQ19" s="322"/>
      <c r="AR19" s="39"/>
      <c r="AS19" s="39"/>
      <c r="AT19" s="39"/>
      <c r="AU19" s="39"/>
      <c r="AV19" s="39"/>
      <c r="AW19" s="39"/>
      <c r="AX19" s="39"/>
    </row>
    <row r="20" spans="1:50" ht="15">
      <c r="A20" s="212" t="s">
        <v>103</v>
      </c>
      <c r="B20" s="213"/>
      <c r="C20" s="213"/>
      <c r="D20" s="213"/>
      <c r="E20" s="213"/>
      <c r="F20" s="213"/>
      <c r="G20" s="214"/>
      <c r="H20" s="24"/>
      <c r="I20" s="24"/>
      <c r="J20" s="193">
        <f>'Сводная таблица'!E8</f>
        <v>1170</v>
      </c>
      <c r="K20" s="150"/>
      <c r="L20" s="150"/>
      <c r="M20" s="151"/>
      <c r="N20" s="39"/>
      <c r="O20" s="39"/>
      <c r="P20" s="193"/>
      <c r="Q20" s="150"/>
      <c r="R20" s="150"/>
      <c r="S20" s="151"/>
      <c r="T20" s="19"/>
      <c r="U20" s="229"/>
      <c r="V20" s="150"/>
      <c r="W20" s="150"/>
      <c r="X20" s="150"/>
      <c r="Y20" s="150"/>
      <c r="Z20" s="151"/>
      <c r="AA20" s="19"/>
      <c r="AB20" s="39"/>
      <c r="AC20" s="217">
        <f>'Сводная таблица'!F8</f>
        <v>2235500</v>
      </c>
      <c r="AD20" s="170"/>
      <c r="AE20" s="170"/>
      <c r="AF20" s="170"/>
      <c r="AG20" s="170"/>
      <c r="AH20" s="170"/>
      <c r="AI20" s="170"/>
      <c r="AJ20" s="170"/>
      <c r="AK20" s="171"/>
      <c r="AL20" s="19"/>
      <c r="AM20" s="19"/>
      <c r="AN20" s="321">
        <f>'Сводная таблица'!G8</f>
        <v>5</v>
      </c>
      <c r="AO20" s="172"/>
      <c r="AP20" s="172"/>
      <c r="AQ20" s="173"/>
      <c r="AR20" s="19"/>
      <c r="AS20" s="19"/>
      <c r="AT20" s="19"/>
      <c r="AU20" s="19"/>
      <c r="AV20" s="19"/>
      <c r="AW20" s="39"/>
      <c r="AX20" s="39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95"/>
      <c r="AD21" s="95"/>
      <c r="AE21" s="95"/>
      <c r="AF21" s="95"/>
      <c r="AG21" s="95"/>
      <c r="AH21" s="95"/>
      <c r="AI21" s="95"/>
      <c r="AJ21" s="95"/>
      <c r="AK21" s="95"/>
      <c r="AL21" s="39"/>
      <c r="AM21" s="39"/>
      <c r="AN21" s="322"/>
      <c r="AO21" s="322"/>
      <c r="AP21" s="322"/>
      <c r="AQ21" s="322"/>
      <c r="AR21" s="39"/>
      <c r="AS21" s="39"/>
      <c r="AT21" s="39"/>
      <c r="AU21" s="39"/>
      <c r="AV21" s="39"/>
      <c r="AW21" s="39"/>
      <c r="AX21" s="39"/>
    </row>
    <row r="22" spans="1:50" ht="15">
      <c r="A22" s="212" t="s">
        <v>104</v>
      </c>
      <c r="B22" s="213"/>
      <c r="C22" s="213"/>
      <c r="D22" s="213"/>
      <c r="E22" s="213"/>
      <c r="F22" s="213"/>
      <c r="G22" s="214"/>
      <c r="H22" s="24"/>
      <c r="I22" s="24"/>
      <c r="J22" s="193">
        <f>'Сводная таблица'!E9</f>
        <v>1140</v>
      </c>
      <c r="K22" s="150"/>
      <c r="L22" s="150"/>
      <c r="M22" s="151"/>
      <c r="N22" s="39"/>
      <c r="O22" s="39"/>
      <c r="P22" s="193"/>
      <c r="Q22" s="150"/>
      <c r="R22" s="150"/>
      <c r="S22" s="151"/>
      <c r="T22" s="19"/>
      <c r="U22" s="229"/>
      <c r="V22" s="150"/>
      <c r="W22" s="150"/>
      <c r="X22" s="150"/>
      <c r="Y22" s="150"/>
      <c r="Z22" s="151"/>
      <c r="AA22" s="19"/>
      <c r="AB22" s="39"/>
      <c r="AC22" s="217">
        <f>'Сводная таблица'!F9</f>
        <v>966000</v>
      </c>
      <c r="AD22" s="170"/>
      <c r="AE22" s="170"/>
      <c r="AF22" s="170"/>
      <c r="AG22" s="170"/>
      <c r="AH22" s="170"/>
      <c r="AI22" s="170"/>
      <c r="AJ22" s="170"/>
      <c r="AK22" s="171"/>
      <c r="AL22" s="19"/>
      <c r="AM22" s="19"/>
      <c r="AN22" s="218">
        <f>'Сводная таблица'!G9</f>
        <v>0</v>
      </c>
      <c r="AO22" s="172"/>
      <c r="AP22" s="172"/>
      <c r="AQ22" s="173"/>
      <c r="AR22" s="19"/>
      <c r="AS22" s="19"/>
      <c r="AT22" s="19"/>
      <c r="AU22" s="19"/>
      <c r="AV22" s="19"/>
      <c r="AW22" s="39"/>
      <c r="AX22" s="39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95"/>
      <c r="AD23" s="95"/>
      <c r="AE23" s="95"/>
      <c r="AF23" s="95"/>
      <c r="AG23" s="95"/>
      <c r="AH23" s="95"/>
      <c r="AI23" s="95"/>
      <c r="AJ23" s="95"/>
      <c r="AK23" s="95"/>
      <c r="AL23" s="39"/>
      <c r="AM23" s="39"/>
      <c r="AN23" s="322"/>
      <c r="AO23" s="322"/>
      <c r="AP23" s="322"/>
      <c r="AQ23" s="322"/>
      <c r="AR23" s="39"/>
      <c r="AS23" s="39"/>
      <c r="AT23" s="39"/>
      <c r="AU23" s="39"/>
      <c r="AV23" s="39"/>
      <c r="AW23" s="39"/>
      <c r="AX23" s="39"/>
    </row>
    <row r="24" spans="1:50" ht="15">
      <c r="A24" s="212" t="s">
        <v>105</v>
      </c>
      <c r="B24" s="213"/>
      <c r="C24" s="213"/>
      <c r="D24" s="213"/>
      <c r="E24" s="213"/>
      <c r="F24" s="213"/>
      <c r="G24" s="214"/>
      <c r="H24" s="24"/>
      <c r="I24" s="24"/>
      <c r="J24" s="193">
        <f>'Сводная таблица'!E11</f>
        <v>1300</v>
      </c>
      <c r="K24" s="150"/>
      <c r="L24" s="150"/>
      <c r="M24" s="151"/>
      <c r="N24" s="39"/>
      <c r="O24" s="39"/>
      <c r="P24" s="193"/>
      <c r="Q24" s="150"/>
      <c r="R24" s="150"/>
      <c r="S24" s="151"/>
      <c r="T24" s="19"/>
      <c r="U24" s="229"/>
      <c r="V24" s="150"/>
      <c r="W24" s="150"/>
      <c r="X24" s="150"/>
      <c r="Y24" s="150"/>
      <c r="Z24" s="151"/>
      <c r="AA24" s="19"/>
      <c r="AB24" s="39"/>
      <c r="AC24" s="217">
        <f>'Сводная таблица'!F11</f>
        <v>97782</v>
      </c>
      <c r="AD24" s="170"/>
      <c r="AE24" s="170"/>
      <c r="AF24" s="170"/>
      <c r="AG24" s="170"/>
      <c r="AH24" s="170"/>
      <c r="AI24" s="170"/>
      <c r="AJ24" s="170"/>
      <c r="AK24" s="171"/>
      <c r="AL24" s="19"/>
      <c r="AM24" s="19"/>
      <c r="AN24" s="218">
        <f>'Сводная таблица'!G11</f>
        <v>20</v>
      </c>
      <c r="AO24" s="172"/>
      <c r="AP24" s="172"/>
      <c r="AQ24" s="173"/>
      <c r="AR24" s="19"/>
      <c r="AS24" s="19"/>
      <c r="AT24" s="19"/>
      <c r="AU24" s="19"/>
      <c r="AV24" s="19"/>
      <c r="AW24" s="39"/>
      <c r="AX24" s="39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95"/>
      <c r="AD25" s="95"/>
      <c r="AE25" s="95"/>
      <c r="AF25" s="95"/>
      <c r="AG25" s="95"/>
      <c r="AH25" s="95"/>
      <c r="AI25" s="95"/>
      <c r="AJ25" s="95"/>
      <c r="AK25" s="95"/>
      <c r="AL25" s="39"/>
      <c r="AM25" s="39"/>
      <c r="AN25" s="322"/>
      <c r="AO25" s="322"/>
      <c r="AP25" s="322"/>
      <c r="AQ25" s="322"/>
      <c r="AR25" s="39"/>
      <c r="AS25" s="39"/>
      <c r="AT25" s="39"/>
      <c r="AU25" s="39"/>
      <c r="AV25" s="39"/>
      <c r="AW25" s="39"/>
      <c r="AX25" s="39"/>
    </row>
    <row r="26" spans="1:50" ht="15">
      <c r="A26" s="212" t="s">
        <v>106</v>
      </c>
      <c r="B26" s="213"/>
      <c r="C26" s="213"/>
      <c r="D26" s="213"/>
      <c r="E26" s="213"/>
      <c r="F26" s="213"/>
      <c r="G26" s="214"/>
      <c r="H26" s="24"/>
      <c r="I26" s="24"/>
      <c r="J26" s="193">
        <f>'Сводная таблица'!E12</f>
        <v>1130</v>
      </c>
      <c r="K26" s="150"/>
      <c r="L26" s="150"/>
      <c r="M26" s="151"/>
      <c r="N26" s="39"/>
      <c r="O26" s="39"/>
      <c r="P26" s="193"/>
      <c r="Q26" s="150"/>
      <c r="R26" s="150"/>
      <c r="S26" s="151"/>
      <c r="T26" s="19"/>
      <c r="U26" s="229"/>
      <c r="V26" s="150"/>
      <c r="W26" s="150"/>
      <c r="X26" s="150"/>
      <c r="Y26" s="150"/>
      <c r="Z26" s="151"/>
      <c r="AA26" s="19"/>
      <c r="AB26" s="39"/>
      <c r="AC26" s="217">
        <f>'Сводная таблица'!F12</f>
        <v>672870</v>
      </c>
      <c r="AD26" s="170"/>
      <c r="AE26" s="170"/>
      <c r="AF26" s="170"/>
      <c r="AG26" s="170"/>
      <c r="AH26" s="170"/>
      <c r="AI26" s="170"/>
      <c r="AJ26" s="170"/>
      <c r="AK26" s="171"/>
      <c r="AL26" s="19"/>
      <c r="AM26" s="19"/>
      <c r="AN26" s="321">
        <f>'Сводная таблица'!G12</f>
        <v>10</v>
      </c>
      <c r="AO26" s="172"/>
      <c r="AP26" s="172"/>
      <c r="AQ26" s="173"/>
      <c r="AR26" s="19"/>
      <c r="AS26" s="19"/>
      <c r="AT26" s="19"/>
      <c r="AU26" s="19"/>
      <c r="AV26" s="19"/>
      <c r="AW26" s="39"/>
      <c r="AX26" s="39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5"/>
      <c r="AD27" s="95"/>
      <c r="AE27" s="95"/>
      <c r="AF27" s="95"/>
      <c r="AG27" s="95"/>
      <c r="AH27" s="95"/>
      <c r="AI27" s="95"/>
      <c r="AJ27" s="95"/>
      <c r="AK27" s="95"/>
      <c r="AL27" s="39"/>
      <c r="AM27" s="39"/>
      <c r="AN27" s="322"/>
      <c r="AO27" s="322"/>
      <c r="AP27" s="322"/>
      <c r="AQ27" s="322"/>
      <c r="AR27" s="39"/>
      <c r="AS27" s="39"/>
      <c r="AT27" s="39"/>
      <c r="AU27" s="39"/>
      <c r="AV27" s="39"/>
      <c r="AW27" s="39"/>
      <c r="AX27" s="39"/>
    </row>
    <row r="28" spans="1:50" ht="15">
      <c r="A28" s="212" t="s">
        <v>107</v>
      </c>
      <c r="B28" s="213"/>
      <c r="C28" s="213"/>
      <c r="D28" s="213"/>
      <c r="E28" s="213"/>
      <c r="F28" s="213"/>
      <c r="G28" s="214"/>
      <c r="H28" s="24"/>
      <c r="I28" s="24"/>
      <c r="J28" s="193">
        <f>'Сводная таблица'!E13</f>
        <v>1020</v>
      </c>
      <c r="K28" s="150"/>
      <c r="L28" s="150"/>
      <c r="M28" s="151"/>
      <c r="N28" s="39"/>
      <c r="O28" s="39"/>
      <c r="P28" s="193"/>
      <c r="Q28" s="150"/>
      <c r="R28" s="150"/>
      <c r="S28" s="151"/>
      <c r="T28" s="19"/>
      <c r="U28" s="229"/>
      <c r="V28" s="150"/>
      <c r="W28" s="150"/>
      <c r="X28" s="150"/>
      <c r="Y28" s="150"/>
      <c r="Z28" s="151"/>
      <c r="AA28" s="19"/>
      <c r="AB28" s="39"/>
      <c r="AC28" s="217">
        <f>'Сводная таблица'!F13</f>
        <v>2240750</v>
      </c>
      <c r="AD28" s="170"/>
      <c r="AE28" s="170"/>
      <c r="AF28" s="170"/>
      <c r="AG28" s="170"/>
      <c r="AH28" s="170"/>
      <c r="AI28" s="170"/>
      <c r="AJ28" s="170"/>
      <c r="AK28" s="171"/>
      <c r="AL28" s="19"/>
      <c r="AM28" s="19"/>
      <c r="AN28" s="218">
        <f>'Сводная таблица'!G13</f>
        <v>0</v>
      </c>
      <c r="AO28" s="172"/>
      <c r="AP28" s="172"/>
      <c r="AQ28" s="173"/>
      <c r="AR28" s="19"/>
      <c r="AS28" s="19"/>
      <c r="AT28" s="19"/>
      <c r="AU28" s="19"/>
      <c r="AV28" s="19"/>
      <c r="AW28" s="39"/>
      <c r="AX28" s="39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5"/>
      <c r="AD29" s="95"/>
      <c r="AE29" s="95"/>
      <c r="AF29" s="95"/>
      <c r="AG29" s="95"/>
      <c r="AH29" s="95"/>
      <c r="AI29" s="95"/>
      <c r="AJ29" s="95"/>
      <c r="AK29" s="95"/>
      <c r="AL29" s="39"/>
      <c r="AM29" s="39"/>
      <c r="AN29" s="322"/>
      <c r="AO29" s="322"/>
      <c r="AP29" s="322"/>
      <c r="AQ29" s="322"/>
      <c r="AR29" s="39"/>
      <c r="AS29" s="39"/>
      <c r="AT29" s="39"/>
      <c r="AU29" s="39"/>
      <c r="AV29" s="39"/>
      <c r="AW29" s="39"/>
      <c r="AX29" s="39"/>
    </row>
    <row r="30" spans="1:50" ht="15">
      <c r="A30" s="212" t="s">
        <v>108</v>
      </c>
      <c r="B30" s="213"/>
      <c r="C30" s="213"/>
      <c r="D30" s="213"/>
      <c r="E30" s="213"/>
      <c r="F30" s="213"/>
      <c r="G30" s="214"/>
      <c r="H30" s="24"/>
      <c r="I30" s="24"/>
      <c r="J30" s="193">
        <f>'Сводная таблица'!E14</f>
        <v>1100</v>
      </c>
      <c r="K30" s="150"/>
      <c r="L30" s="150"/>
      <c r="M30" s="151"/>
      <c r="N30" s="39"/>
      <c r="O30" s="39"/>
      <c r="P30" s="193"/>
      <c r="Q30" s="150"/>
      <c r="R30" s="150"/>
      <c r="S30" s="151"/>
      <c r="T30" s="19"/>
      <c r="U30" s="229"/>
      <c r="V30" s="150"/>
      <c r="W30" s="150"/>
      <c r="X30" s="150"/>
      <c r="Y30" s="150"/>
      <c r="Z30" s="151"/>
      <c r="AA30" s="19"/>
      <c r="AB30" s="39"/>
      <c r="AC30" s="217">
        <f>'Сводная таблица'!F14</f>
        <v>7200000</v>
      </c>
      <c r="AD30" s="170"/>
      <c r="AE30" s="170"/>
      <c r="AF30" s="170"/>
      <c r="AG30" s="170"/>
      <c r="AH30" s="170"/>
      <c r="AI30" s="170"/>
      <c r="AJ30" s="170"/>
      <c r="AK30" s="171"/>
      <c r="AL30" s="19"/>
      <c r="AM30" s="19"/>
      <c r="AN30" s="218">
        <f>'Сводная таблица'!G14</f>
        <v>10</v>
      </c>
      <c r="AO30" s="172"/>
      <c r="AP30" s="172"/>
      <c r="AQ30" s="173"/>
      <c r="AR30" s="19"/>
      <c r="AS30" s="19"/>
      <c r="AT30" s="19"/>
      <c r="AU30" s="19"/>
      <c r="AV30" s="19"/>
      <c r="AW30" s="39"/>
      <c r="AX30" s="39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5"/>
      <c r="AD31" s="95"/>
      <c r="AE31" s="95"/>
      <c r="AF31" s="95"/>
      <c r="AG31" s="95"/>
      <c r="AH31" s="95"/>
      <c r="AI31" s="95"/>
      <c r="AJ31" s="95"/>
      <c r="AK31" s="95"/>
      <c r="AL31" s="39"/>
      <c r="AM31" s="39"/>
      <c r="AN31" s="322"/>
      <c r="AO31" s="322"/>
      <c r="AP31" s="322"/>
      <c r="AQ31" s="322"/>
      <c r="AR31" s="39"/>
      <c r="AS31" s="39"/>
      <c r="AT31" s="39"/>
      <c r="AU31" s="39"/>
      <c r="AV31" s="39"/>
      <c r="AW31" s="39"/>
      <c r="AX31" s="39"/>
    </row>
    <row r="32" spans="1:50" ht="15">
      <c r="A32" s="212" t="s">
        <v>109</v>
      </c>
      <c r="B32" s="213"/>
      <c r="C32" s="213"/>
      <c r="D32" s="213"/>
      <c r="E32" s="213"/>
      <c r="F32" s="213"/>
      <c r="G32" s="214"/>
      <c r="H32" s="24"/>
      <c r="I32" s="24"/>
      <c r="J32" s="193">
        <f>'Сводная таблица'!E15</f>
        <v>1100</v>
      </c>
      <c r="K32" s="150"/>
      <c r="L32" s="150"/>
      <c r="M32" s="151"/>
      <c r="N32" s="39"/>
      <c r="O32" s="39"/>
      <c r="P32" s="193"/>
      <c r="Q32" s="150"/>
      <c r="R32" s="150"/>
      <c r="S32" s="151"/>
      <c r="T32" s="19"/>
      <c r="U32" s="229"/>
      <c r="V32" s="150"/>
      <c r="W32" s="150"/>
      <c r="X32" s="150"/>
      <c r="Y32" s="150"/>
      <c r="Z32" s="151"/>
      <c r="AA32" s="19"/>
      <c r="AB32" s="39"/>
      <c r="AC32" s="217">
        <f>'Сводная таблица'!F15</f>
        <v>4800000</v>
      </c>
      <c r="AD32" s="170"/>
      <c r="AE32" s="170"/>
      <c r="AF32" s="170"/>
      <c r="AG32" s="170"/>
      <c r="AH32" s="170"/>
      <c r="AI32" s="170"/>
      <c r="AJ32" s="170"/>
      <c r="AK32" s="171"/>
      <c r="AL32" s="19"/>
      <c r="AM32" s="19"/>
      <c r="AN32" s="218">
        <f>'Сводная таблица'!G15</f>
        <v>15</v>
      </c>
      <c r="AO32" s="172"/>
      <c r="AP32" s="172"/>
      <c r="AQ32" s="173"/>
      <c r="AR32" s="19"/>
      <c r="AS32" s="19"/>
      <c r="AT32" s="19"/>
      <c r="AU32" s="19"/>
      <c r="AV32" s="19"/>
      <c r="AW32" s="39"/>
      <c r="AX32" s="39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>
      <c r="A34" s="24"/>
      <c r="B34" s="24"/>
      <c r="C34" s="24"/>
      <c r="D34" s="24"/>
      <c r="E34" s="24"/>
      <c r="F34" s="24"/>
      <c r="G34" s="24"/>
      <c r="H34" s="24"/>
      <c r="I34" s="2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>
      <c r="A35" s="24"/>
      <c r="B35" s="24"/>
      <c r="C35" s="24"/>
      <c r="D35" s="24"/>
      <c r="E35" s="24"/>
      <c r="F35" s="24"/>
      <c r="G35" s="24"/>
      <c r="H35" s="24"/>
      <c r="I35" s="2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>
      <c r="A36" s="24"/>
      <c r="B36" s="24"/>
      <c r="C36" s="24"/>
      <c r="D36" s="24"/>
      <c r="E36" s="24"/>
      <c r="F36" s="24"/>
      <c r="G36" s="24"/>
      <c r="H36" s="24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</sheetData>
  <sheetProtection/>
  <mergeCells count="76">
    <mergeCell ref="AN28:AQ28"/>
    <mergeCell ref="AN30:AQ30"/>
    <mergeCell ref="AN32:AQ32"/>
    <mergeCell ref="AC24:AK24"/>
    <mergeCell ref="AC26:AK26"/>
    <mergeCell ref="AC28:AK28"/>
    <mergeCell ref="AC30:AK30"/>
    <mergeCell ref="AC32:AK32"/>
    <mergeCell ref="AN16:AQ16"/>
    <mergeCell ref="AN18:AQ18"/>
    <mergeCell ref="AN20:AQ20"/>
    <mergeCell ref="A30:G30"/>
    <mergeCell ref="J28:M28"/>
    <mergeCell ref="J30:M30"/>
    <mergeCell ref="P18:S18"/>
    <mergeCell ref="U18:Z18"/>
    <mergeCell ref="AN24:AQ24"/>
    <mergeCell ref="AN26:AQ26"/>
    <mergeCell ref="A32:G32"/>
    <mergeCell ref="J14:M14"/>
    <mergeCell ref="J16:M16"/>
    <mergeCell ref="J18:M18"/>
    <mergeCell ref="J20:M20"/>
    <mergeCell ref="J22:M22"/>
    <mergeCell ref="J24:M24"/>
    <mergeCell ref="J26:M26"/>
    <mergeCell ref="A26:G26"/>
    <mergeCell ref="A28:G28"/>
    <mergeCell ref="J32:M32"/>
    <mergeCell ref="Q10:Z10"/>
    <mergeCell ref="P14:S14"/>
    <mergeCell ref="U14:Z14"/>
    <mergeCell ref="P12:S13"/>
    <mergeCell ref="A22:G22"/>
    <mergeCell ref="A24:G24"/>
    <mergeCell ref="U12:Z13"/>
    <mergeCell ref="P16:S16"/>
    <mergeCell ref="U16:Z16"/>
    <mergeCell ref="A16:G16"/>
    <mergeCell ref="P28:S28"/>
    <mergeCell ref="U28:Z28"/>
    <mergeCell ref="P20:S20"/>
    <mergeCell ref="U20:Z20"/>
    <mergeCell ref="P22:S22"/>
    <mergeCell ref="A18:G18"/>
    <mergeCell ref="A20:G20"/>
    <mergeCell ref="U22:Z22"/>
    <mergeCell ref="P30:S30"/>
    <mergeCell ref="U30:Z30"/>
    <mergeCell ref="P32:S32"/>
    <mergeCell ref="U32:Z32"/>
    <mergeCell ref="A12:G12"/>
    <mergeCell ref="A14:G14"/>
    <mergeCell ref="P24:S24"/>
    <mergeCell ref="U24:Z24"/>
    <mergeCell ref="P26:S26"/>
    <mergeCell ref="U26:Z26"/>
    <mergeCell ref="AC11:AK11"/>
    <mergeCell ref="AC14:AK14"/>
    <mergeCell ref="G7:Q7"/>
    <mergeCell ref="AT7:AW7"/>
    <mergeCell ref="A9:AX9"/>
    <mergeCell ref="B10:G10"/>
    <mergeCell ref="K10:M10"/>
    <mergeCell ref="AO10:AQ10"/>
    <mergeCell ref="AN14:AQ14"/>
    <mergeCell ref="AC22:AK22"/>
    <mergeCell ref="AN22:AQ22"/>
    <mergeCell ref="AC16:AK16"/>
    <mergeCell ref="R2:AA2"/>
    <mergeCell ref="R4:AA5"/>
    <mergeCell ref="AR4:AU5"/>
    <mergeCell ref="AC18:AK18"/>
    <mergeCell ref="AC20:AK20"/>
    <mergeCell ref="AD10:AK10"/>
    <mergeCell ref="AC12:AK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2" width="3.28125" style="4" customWidth="1"/>
    <col min="13" max="13" width="4.57421875" style="4" customWidth="1"/>
    <col min="14" max="19" width="3.28125" style="4" customWidth="1"/>
    <col min="20" max="20" width="1.7109375" style="4" customWidth="1"/>
    <col min="21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/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3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8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7">
        <v>1</v>
      </c>
      <c r="B7" s="24"/>
      <c r="C7" s="24" t="s">
        <v>8</v>
      </c>
      <c r="D7" s="24"/>
      <c r="E7" s="24"/>
      <c r="F7" s="24"/>
      <c r="G7" s="157"/>
      <c r="H7" s="150"/>
      <c r="I7" s="150"/>
      <c r="J7" s="150"/>
      <c r="K7" s="150"/>
      <c r="L7" s="150"/>
      <c r="M7" s="150"/>
      <c r="N7" s="150"/>
      <c r="O7" s="150"/>
      <c r="P7" s="150"/>
      <c r="Q7" s="151"/>
      <c r="R7" s="24"/>
      <c r="S7" s="7">
        <v>2</v>
      </c>
      <c r="T7" s="24"/>
      <c r="U7" s="15" t="s">
        <v>87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4" t="s">
        <v>88</v>
      </c>
      <c r="AN7" s="24"/>
      <c r="AO7" s="24"/>
      <c r="AP7" s="7">
        <v>1</v>
      </c>
      <c r="AQ7" s="24"/>
      <c r="AR7" s="24" t="s">
        <v>10</v>
      </c>
      <c r="AS7" s="24"/>
      <c r="AT7" s="154">
        <v>2023</v>
      </c>
      <c r="AU7" s="172"/>
      <c r="AV7" s="172"/>
      <c r="AW7" s="173"/>
      <c r="AX7" s="24"/>
    </row>
    <row r="8" spans="1:50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25.5" customHeight="1">
      <c r="A10" s="40" t="s">
        <v>24</v>
      </c>
      <c r="B10" s="203" t="s">
        <v>90</v>
      </c>
      <c r="C10" s="204"/>
      <c r="D10" s="204"/>
      <c r="E10" s="204"/>
      <c r="F10" s="204"/>
      <c r="G10" s="205"/>
      <c r="H10" s="24"/>
      <c r="I10" s="24"/>
      <c r="J10" s="40" t="s">
        <v>118</v>
      </c>
      <c r="K10" s="225" t="s">
        <v>119</v>
      </c>
      <c r="L10" s="239"/>
      <c r="M10" s="239"/>
      <c r="N10" s="150"/>
      <c r="O10" s="150"/>
      <c r="P10" s="150"/>
      <c r="Q10" s="150"/>
      <c r="R10" s="150"/>
      <c r="S10" s="150"/>
      <c r="T10" s="150"/>
      <c r="U10" s="151"/>
      <c r="V10" s="48"/>
      <c r="W10" s="48"/>
      <c r="X10" s="40" t="s">
        <v>121</v>
      </c>
      <c r="Y10" s="225" t="s">
        <v>122</v>
      </c>
      <c r="Z10" s="239"/>
      <c r="AA10" s="239"/>
      <c r="AB10" s="150"/>
      <c r="AC10" s="150"/>
      <c r="AD10" s="150"/>
      <c r="AE10" s="150"/>
      <c r="AF10" s="150"/>
      <c r="AG10" s="150"/>
      <c r="AH10" s="150"/>
      <c r="AI10" s="151"/>
      <c r="AJ10" s="50"/>
      <c r="AK10" s="50"/>
      <c r="AL10" s="40" t="s">
        <v>123</v>
      </c>
      <c r="AM10" s="230" t="s">
        <v>117</v>
      </c>
      <c r="AN10" s="243"/>
      <c r="AO10" s="244"/>
      <c r="AP10" s="53"/>
      <c r="AQ10" s="52"/>
      <c r="AR10" s="45"/>
      <c r="AS10" s="45"/>
      <c r="AT10" s="45"/>
      <c r="AU10" s="45"/>
      <c r="AV10" s="45"/>
      <c r="AW10" s="39"/>
      <c r="AX10" s="39"/>
    </row>
    <row r="11" spans="1:50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33" t="s">
        <v>120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39"/>
      <c r="W11" s="39"/>
      <c r="X11" s="233" t="s">
        <v>120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51"/>
      <c r="AK11" s="51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>
      <c r="A12" s="212" t="s">
        <v>98</v>
      </c>
      <c r="B12" s="213"/>
      <c r="C12" s="213"/>
      <c r="D12" s="213"/>
      <c r="E12" s="213"/>
      <c r="F12" s="213"/>
      <c r="G12" s="214"/>
      <c r="H12" s="24"/>
      <c r="I12" s="24"/>
      <c r="J12" s="242">
        <f>J14+J16+J18+J20+J22+J24+J26+J28+J30+J32+1</f>
        <v>1909441.4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2"/>
      <c r="V12" s="47"/>
      <c r="W12" s="47"/>
      <c r="X12" s="245">
        <f>X14+X16+X18+X20+X22+X24+X26+X28+X30+X32</f>
        <v>0</v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3"/>
      <c r="AJ12" s="52"/>
      <c r="AK12" s="52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9" customHeight="1">
      <c r="A13" s="24"/>
      <c r="B13" s="24"/>
      <c r="C13" s="24"/>
      <c r="D13" s="24"/>
      <c r="E13" s="24"/>
      <c r="F13" s="24"/>
      <c r="G13" s="24"/>
      <c r="H13" s="24"/>
      <c r="I13" s="24"/>
      <c r="J13" s="95"/>
      <c r="K13" s="95"/>
      <c r="L13" s="95"/>
      <c r="M13" s="95"/>
      <c r="N13" s="95"/>
      <c r="O13" s="95"/>
      <c r="P13" s="96"/>
      <c r="Q13" s="96"/>
      <c r="R13" s="96"/>
      <c r="S13" s="96"/>
      <c r="T13" s="95"/>
      <c r="U13" s="96"/>
      <c r="V13" s="47"/>
      <c r="W13" s="47"/>
      <c r="X13" s="39"/>
      <c r="Y13" s="39"/>
      <c r="Z13" s="39"/>
      <c r="AA13" s="39"/>
      <c r="AB13" s="39"/>
      <c r="AC13" s="39"/>
      <c r="AD13" s="46"/>
      <c r="AE13" s="46"/>
      <c r="AF13" s="46"/>
      <c r="AG13" s="46"/>
      <c r="AH13" s="39"/>
      <c r="AI13" s="47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5">
      <c r="A14" s="212" t="s">
        <v>100</v>
      </c>
      <c r="B14" s="213"/>
      <c r="C14" s="213"/>
      <c r="D14" s="213"/>
      <c r="E14" s="213"/>
      <c r="F14" s="213"/>
      <c r="G14" s="214"/>
      <c r="H14" s="24"/>
      <c r="I14" s="24"/>
      <c r="J14" s="241">
        <f>'Сводная таблица'!H4</f>
        <v>0</v>
      </c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9"/>
      <c r="W14" s="19"/>
      <c r="X14" s="193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9"/>
      <c r="AK14" s="19"/>
      <c r="AL14" s="229"/>
      <c r="AM14" s="150"/>
      <c r="AN14" s="150"/>
      <c r="AO14" s="151"/>
      <c r="AP14" s="19"/>
      <c r="AQ14" s="19"/>
      <c r="AR14" s="19"/>
      <c r="AS14" s="19"/>
      <c r="AT14" s="19"/>
      <c r="AU14" s="19"/>
      <c r="AV14" s="19"/>
      <c r="AW14" s="39"/>
      <c r="AX14" s="39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>
      <c r="A16" s="212" t="s">
        <v>101</v>
      </c>
      <c r="B16" s="213"/>
      <c r="C16" s="213"/>
      <c r="D16" s="213"/>
      <c r="E16" s="213"/>
      <c r="F16" s="213"/>
      <c r="G16" s="214"/>
      <c r="H16" s="24"/>
      <c r="I16" s="24"/>
      <c r="J16" s="241">
        <f>'Сводная таблица'!H5</f>
        <v>0</v>
      </c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9"/>
      <c r="W16" s="19"/>
      <c r="X16" s="193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9"/>
      <c r="AK16" s="19"/>
      <c r="AL16" s="229"/>
      <c r="AM16" s="150"/>
      <c r="AN16" s="150"/>
      <c r="AO16" s="151"/>
      <c r="AP16" s="19"/>
      <c r="AQ16" s="19"/>
      <c r="AR16" s="19"/>
      <c r="AS16" s="19"/>
      <c r="AT16" s="19"/>
      <c r="AU16" s="19"/>
      <c r="AV16" s="19"/>
      <c r="AW16" s="39"/>
      <c r="AX16" s="39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>
      <c r="A18" s="212" t="s">
        <v>102</v>
      </c>
      <c r="B18" s="213"/>
      <c r="C18" s="213"/>
      <c r="D18" s="213"/>
      <c r="E18" s="213"/>
      <c r="F18" s="213"/>
      <c r="G18" s="214"/>
      <c r="H18" s="24"/>
      <c r="I18" s="24"/>
      <c r="J18" s="241">
        <f>'Сводная таблица'!H6</f>
        <v>270822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9"/>
      <c r="W18" s="19"/>
      <c r="X18" s="193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9"/>
      <c r="AK18" s="19"/>
      <c r="AL18" s="229"/>
      <c r="AM18" s="150"/>
      <c r="AN18" s="150"/>
      <c r="AO18" s="151"/>
      <c r="AP18" s="19"/>
      <c r="AQ18" s="19"/>
      <c r="AR18" s="19"/>
      <c r="AS18" s="19"/>
      <c r="AT18" s="19"/>
      <c r="AU18" s="19"/>
      <c r="AV18" s="19"/>
      <c r="AW18" s="39"/>
      <c r="AX18" s="39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>
      <c r="A20" s="212" t="s">
        <v>103</v>
      </c>
      <c r="B20" s="213"/>
      <c r="C20" s="213"/>
      <c r="D20" s="213"/>
      <c r="E20" s="213"/>
      <c r="F20" s="213"/>
      <c r="G20" s="214"/>
      <c r="H20" s="24"/>
      <c r="I20" s="24"/>
      <c r="J20" s="241">
        <f>'Сводная таблица'!H8</f>
        <v>111775</v>
      </c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9"/>
      <c r="W20" s="19"/>
      <c r="X20" s="193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  <c r="AJ20" s="19"/>
      <c r="AK20" s="19"/>
      <c r="AL20" s="229"/>
      <c r="AM20" s="150"/>
      <c r="AN20" s="150"/>
      <c r="AO20" s="151"/>
      <c r="AP20" s="19"/>
      <c r="AQ20" s="19"/>
      <c r="AR20" s="19"/>
      <c r="AS20" s="19"/>
      <c r="AT20" s="19"/>
      <c r="AU20" s="19"/>
      <c r="AV20" s="19"/>
      <c r="AW20" s="39"/>
      <c r="AX20" s="39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>
      <c r="A22" s="212" t="s">
        <v>104</v>
      </c>
      <c r="B22" s="213"/>
      <c r="C22" s="213"/>
      <c r="D22" s="213"/>
      <c r="E22" s="213"/>
      <c r="F22" s="213"/>
      <c r="G22" s="214"/>
      <c r="H22" s="24"/>
      <c r="I22" s="24"/>
      <c r="J22" s="241">
        <f>'Сводная таблица'!H9</f>
        <v>0</v>
      </c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19"/>
      <c r="W22" s="19"/>
      <c r="X22" s="193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9"/>
      <c r="AK22" s="19"/>
      <c r="AL22" s="229"/>
      <c r="AM22" s="150"/>
      <c r="AN22" s="150"/>
      <c r="AO22" s="151"/>
      <c r="AP22" s="19"/>
      <c r="AQ22" s="19"/>
      <c r="AR22" s="19"/>
      <c r="AS22" s="19"/>
      <c r="AT22" s="19"/>
      <c r="AU22" s="19"/>
      <c r="AV22" s="19"/>
      <c r="AW22" s="39"/>
      <c r="AX22" s="39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>
      <c r="A24" s="212" t="s">
        <v>105</v>
      </c>
      <c r="B24" s="213"/>
      <c r="C24" s="213"/>
      <c r="D24" s="213"/>
      <c r="E24" s="213"/>
      <c r="F24" s="213"/>
      <c r="G24" s="214"/>
      <c r="H24" s="24"/>
      <c r="I24" s="24"/>
      <c r="J24" s="241">
        <f>'Сводная таблица'!H11</f>
        <v>19556.4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9"/>
      <c r="W24" s="19"/>
      <c r="X24" s="193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9"/>
      <c r="AK24" s="19"/>
      <c r="AL24" s="229"/>
      <c r="AM24" s="150"/>
      <c r="AN24" s="150"/>
      <c r="AO24" s="151"/>
      <c r="AP24" s="19"/>
      <c r="AQ24" s="19"/>
      <c r="AR24" s="19"/>
      <c r="AS24" s="19"/>
      <c r="AT24" s="19"/>
      <c r="AU24" s="19"/>
      <c r="AV24" s="19"/>
      <c r="AW24" s="39"/>
      <c r="AX24" s="39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>
      <c r="A26" s="212" t="s">
        <v>106</v>
      </c>
      <c r="B26" s="213"/>
      <c r="C26" s="213"/>
      <c r="D26" s="213"/>
      <c r="E26" s="213"/>
      <c r="F26" s="213"/>
      <c r="G26" s="214"/>
      <c r="H26" s="24"/>
      <c r="I26" s="24"/>
      <c r="J26" s="241">
        <f>'Сводная таблица'!H12</f>
        <v>67287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9"/>
      <c r="W26" s="19"/>
      <c r="X26" s="193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9"/>
      <c r="AK26" s="19"/>
      <c r="AL26" s="229"/>
      <c r="AM26" s="150"/>
      <c r="AN26" s="150"/>
      <c r="AO26" s="151"/>
      <c r="AP26" s="19"/>
      <c r="AQ26" s="19"/>
      <c r="AR26" s="19"/>
      <c r="AS26" s="19"/>
      <c r="AT26" s="19"/>
      <c r="AU26" s="19"/>
      <c r="AV26" s="19"/>
      <c r="AW26" s="39"/>
      <c r="AX26" s="39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>
      <c r="A28" s="212" t="s">
        <v>107</v>
      </c>
      <c r="B28" s="213"/>
      <c r="C28" s="213"/>
      <c r="D28" s="213"/>
      <c r="E28" s="213"/>
      <c r="F28" s="213"/>
      <c r="G28" s="214"/>
      <c r="H28" s="24"/>
      <c r="I28" s="24"/>
      <c r="J28" s="241">
        <f>'Сводная таблица'!H13</f>
        <v>0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/>
      <c r="V28" s="19"/>
      <c r="W28" s="19"/>
      <c r="X28" s="193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9"/>
      <c r="AK28" s="19"/>
      <c r="AL28" s="229"/>
      <c r="AM28" s="150"/>
      <c r="AN28" s="150"/>
      <c r="AO28" s="151"/>
      <c r="AP28" s="19"/>
      <c r="AQ28" s="19"/>
      <c r="AR28" s="19"/>
      <c r="AS28" s="19"/>
      <c r="AT28" s="19"/>
      <c r="AU28" s="19"/>
      <c r="AV28" s="19"/>
      <c r="AW28" s="39"/>
      <c r="AX28" s="39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>
      <c r="A30" s="212" t="s">
        <v>108</v>
      </c>
      <c r="B30" s="213"/>
      <c r="C30" s="213"/>
      <c r="D30" s="213"/>
      <c r="E30" s="213"/>
      <c r="F30" s="213"/>
      <c r="G30" s="214"/>
      <c r="H30" s="24"/>
      <c r="I30" s="24"/>
      <c r="J30" s="241">
        <f>'Сводная таблица'!H14</f>
        <v>720000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19"/>
      <c r="W30" s="19"/>
      <c r="X30" s="193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  <c r="AJ30" s="19"/>
      <c r="AK30" s="19"/>
      <c r="AL30" s="229"/>
      <c r="AM30" s="150"/>
      <c r="AN30" s="150"/>
      <c r="AO30" s="151"/>
      <c r="AP30" s="19"/>
      <c r="AQ30" s="19"/>
      <c r="AR30" s="19"/>
      <c r="AS30" s="19"/>
      <c r="AT30" s="19"/>
      <c r="AU30" s="19"/>
      <c r="AV30" s="19"/>
      <c r="AW30" s="39"/>
      <c r="AX30" s="39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5">
      <c r="A32" s="212" t="s">
        <v>109</v>
      </c>
      <c r="B32" s="213"/>
      <c r="C32" s="213"/>
      <c r="D32" s="213"/>
      <c r="E32" s="213"/>
      <c r="F32" s="213"/>
      <c r="G32" s="214"/>
      <c r="H32" s="24"/>
      <c r="I32" s="24"/>
      <c r="J32" s="241">
        <f>'Сводная таблица'!H15</f>
        <v>720000</v>
      </c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19"/>
      <c r="W32" s="19"/>
      <c r="X32" s="193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19"/>
      <c r="AK32" s="19"/>
      <c r="AL32" s="229"/>
      <c r="AM32" s="150"/>
      <c r="AN32" s="150"/>
      <c r="AO32" s="151"/>
      <c r="AP32" s="19"/>
      <c r="AQ32" s="19"/>
      <c r="AR32" s="19"/>
      <c r="AS32" s="19"/>
      <c r="AT32" s="19"/>
      <c r="AU32" s="19"/>
      <c r="AV32" s="19"/>
      <c r="AW32" s="39"/>
      <c r="AX32" s="39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>
      <c r="A34" s="24"/>
      <c r="B34" s="24"/>
      <c r="C34" s="24"/>
      <c r="D34" s="24"/>
      <c r="E34" s="24"/>
      <c r="F34" s="24"/>
      <c r="G34" s="24"/>
      <c r="H34" s="24"/>
      <c r="I34" s="2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>
      <c r="A35" s="24"/>
      <c r="B35" s="24"/>
      <c r="C35" s="24"/>
      <c r="D35" s="24"/>
      <c r="E35" s="24"/>
      <c r="F35" s="24"/>
      <c r="G35" s="24"/>
      <c r="H35" s="24"/>
      <c r="I35" s="2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>
      <c r="A36" s="24"/>
      <c r="B36" s="24"/>
      <c r="C36" s="24"/>
      <c r="D36" s="24"/>
      <c r="E36" s="24"/>
      <c r="F36" s="24"/>
      <c r="G36" s="24"/>
      <c r="H36" s="24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</sheetData>
  <sheetProtection/>
  <mergeCells count="55">
    <mergeCell ref="A32:G32"/>
    <mergeCell ref="J32:U32"/>
    <mergeCell ref="Y10:AI10"/>
    <mergeCell ref="X11:AI11"/>
    <mergeCell ref="X12:AI12"/>
    <mergeCell ref="X14:AI14"/>
    <mergeCell ref="X16:AI16"/>
    <mergeCell ref="X18:AI18"/>
    <mergeCell ref="X20:AI20"/>
    <mergeCell ref="X22:AI22"/>
    <mergeCell ref="A24:G24"/>
    <mergeCell ref="J24:U24"/>
    <mergeCell ref="A30:G30"/>
    <mergeCell ref="J30:U30"/>
    <mergeCell ref="X24:AI24"/>
    <mergeCell ref="X26:AI26"/>
    <mergeCell ref="X28:AI28"/>
    <mergeCell ref="X30:AI30"/>
    <mergeCell ref="AL28:AO28"/>
    <mergeCell ref="AL30:AO30"/>
    <mergeCell ref="A28:G28"/>
    <mergeCell ref="J28:U28"/>
    <mergeCell ref="A26:G26"/>
    <mergeCell ref="J26:U26"/>
    <mergeCell ref="X32:AI32"/>
    <mergeCell ref="AM10:AO10"/>
    <mergeCell ref="AL14:AO14"/>
    <mergeCell ref="AL16:AO16"/>
    <mergeCell ref="AL18:AO18"/>
    <mergeCell ref="AL20:AO20"/>
    <mergeCell ref="AL22:AO22"/>
    <mergeCell ref="AL32:AO32"/>
    <mergeCell ref="AL24:AO24"/>
    <mergeCell ref="AL26:AO26"/>
    <mergeCell ref="A22:G22"/>
    <mergeCell ref="J22:U22"/>
    <mergeCell ref="A20:G20"/>
    <mergeCell ref="J20:U20"/>
    <mergeCell ref="A18:G18"/>
    <mergeCell ref="J18:U18"/>
    <mergeCell ref="A16:G16"/>
    <mergeCell ref="J14:U14"/>
    <mergeCell ref="J16:U16"/>
    <mergeCell ref="A12:G12"/>
    <mergeCell ref="A14:G14"/>
    <mergeCell ref="J12:U12"/>
    <mergeCell ref="B10:G10"/>
    <mergeCell ref="K10:U10"/>
    <mergeCell ref="J11:U11"/>
    <mergeCell ref="R2:AA2"/>
    <mergeCell ref="R4:AA5"/>
    <mergeCell ref="AR4:AU5"/>
    <mergeCell ref="G7:Q7"/>
    <mergeCell ref="AT7:AW7"/>
    <mergeCell ref="A9:AX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J4" sqref="J4"/>
    </sheetView>
  </sheetViews>
  <sheetFormatPr defaultColWidth="9.140625" defaultRowHeight="15"/>
  <cols>
    <col min="1" max="12" width="3.28125" style="4" customWidth="1"/>
    <col min="13" max="13" width="4.57421875" style="4" customWidth="1"/>
    <col min="14" max="19" width="3.28125" style="4" customWidth="1"/>
    <col min="20" max="20" width="1.7109375" style="4" customWidth="1"/>
    <col min="21" max="33" width="3.28125" style="4" customWidth="1"/>
    <col min="34" max="34" width="6.140625" style="4" customWidth="1"/>
    <col min="35" max="35" width="6.00390625" style="4" customWidth="1"/>
    <col min="36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/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4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8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7">
        <v>1</v>
      </c>
      <c r="B7" s="24"/>
      <c r="C7" s="24" t="s">
        <v>8</v>
      </c>
      <c r="D7" s="24"/>
      <c r="E7" s="24"/>
      <c r="F7" s="24"/>
      <c r="G7" s="157"/>
      <c r="H7" s="150"/>
      <c r="I7" s="150"/>
      <c r="J7" s="150"/>
      <c r="K7" s="150"/>
      <c r="L7" s="150"/>
      <c r="M7" s="150"/>
      <c r="N7" s="150"/>
      <c r="O7" s="150"/>
      <c r="P7" s="150"/>
      <c r="Q7" s="151"/>
      <c r="R7" s="24"/>
      <c r="S7" s="7">
        <v>2</v>
      </c>
      <c r="T7" s="24"/>
      <c r="U7" s="15" t="s">
        <v>87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4" t="s">
        <v>88</v>
      </c>
      <c r="AN7" s="24"/>
      <c r="AO7" s="24"/>
      <c r="AP7" s="7">
        <v>1</v>
      </c>
      <c r="AQ7" s="24"/>
      <c r="AR7" s="24" t="s">
        <v>10</v>
      </c>
      <c r="AS7" s="24"/>
      <c r="AT7" s="154">
        <v>2023</v>
      </c>
      <c r="AU7" s="172"/>
      <c r="AV7" s="172"/>
      <c r="AW7" s="173"/>
      <c r="AX7" s="24"/>
    </row>
    <row r="8" spans="1:50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25.5" customHeight="1">
      <c r="A10" s="40" t="s">
        <v>24</v>
      </c>
      <c r="B10" s="203" t="s">
        <v>90</v>
      </c>
      <c r="C10" s="204"/>
      <c r="D10" s="204"/>
      <c r="E10" s="204"/>
      <c r="F10" s="204"/>
      <c r="G10" s="205"/>
      <c r="H10" s="24"/>
      <c r="I10" s="24"/>
      <c r="J10" s="40" t="s">
        <v>124</v>
      </c>
      <c r="K10" s="225" t="s">
        <v>127</v>
      </c>
      <c r="L10" s="239"/>
      <c r="M10" s="239"/>
      <c r="N10" s="150"/>
      <c r="O10" s="150"/>
      <c r="P10" s="150"/>
      <c r="Q10" s="150"/>
      <c r="R10" s="150"/>
      <c r="S10" s="150"/>
      <c r="T10" s="150"/>
      <c r="U10" s="151"/>
      <c r="V10" s="48"/>
      <c r="W10" s="48"/>
      <c r="X10" s="40" t="s">
        <v>125</v>
      </c>
      <c r="Y10" s="225" t="s">
        <v>128</v>
      </c>
      <c r="Z10" s="239"/>
      <c r="AA10" s="239"/>
      <c r="AB10" s="150"/>
      <c r="AC10" s="150"/>
      <c r="AD10" s="150"/>
      <c r="AE10" s="150"/>
      <c r="AF10" s="150"/>
      <c r="AG10" s="150"/>
      <c r="AH10" s="150"/>
      <c r="AI10" s="151"/>
      <c r="AJ10" s="50"/>
      <c r="AK10" s="50"/>
      <c r="AL10" s="40" t="s">
        <v>126</v>
      </c>
      <c r="AM10" s="230" t="s">
        <v>117</v>
      </c>
      <c r="AN10" s="243"/>
      <c r="AO10" s="244"/>
      <c r="AP10" s="53"/>
      <c r="AQ10" s="52"/>
      <c r="AR10" s="45"/>
      <c r="AS10" s="45"/>
      <c r="AT10" s="45"/>
      <c r="AU10" s="45"/>
      <c r="AV10" s="45"/>
      <c r="AW10" s="39"/>
      <c r="AX10" s="39"/>
    </row>
    <row r="11" spans="1:50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33" t="s">
        <v>120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39"/>
      <c r="W11" s="39"/>
      <c r="X11" s="233" t="s">
        <v>120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51"/>
      <c r="AK11" s="51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>
      <c r="A12" s="212" t="s">
        <v>98</v>
      </c>
      <c r="B12" s="213"/>
      <c r="C12" s="213"/>
      <c r="D12" s="213"/>
      <c r="E12" s="213"/>
      <c r="F12" s="213"/>
      <c r="G12" s="214"/>
      <c r="H12" s="24"/>
      <c r="I12" s="24"/>
      <c r="J12" s="245">
        <f>J14+J16+J18+J20+J22+J24+J26+J28+J30+J32</f>
        <v>0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3"/>
      <c r="V12" s="47"/>
      <c r="W12" s="47"/>
      <c r="X12" s="245">
        <f>X14+X16+X18+X20+X22+X24+X26+X28+X30+X32</f>
        <v>0</v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3"/>
      <c r="AJ12" s="52"/>
      <c r="AK12" s="52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9" customHeight="1">
      <c r="A13" s="24"/>
      <c r="B13" s="24"/>
      <c r="C13" s="24"/>
      <c r="D13" s="24"/>
      <c r="E13" s="24"/>
      <c r="F13" s="24"/>
      <c r="G13" s="24"/>
      <c r="H13" s="24"/>
      <c r="I13" s="24"/>
      <c r="J13" s="39"/>
      <c r="K13" s="39"/>
      <c r="L13" s="39"/>
      <c r="M13" s="39"/>
      <c r="N13" s="39"/>
      <c r="O13" s="39"/>
      <c r="P13" s="46"/>
      <c r="Q13" s="46"/>
      <c r="R13" s="46"/>
      <c r="S13" s="46"/>
      <c r="T13" s="39"/>
      <c r="U13" s="47"/>
      <c r="V13" s="47"/>
      <c r="W13" s="47"/>
      <c r="X13" s="39"/>
      <c r="Y13" s="39"/>
      <c r="Z13" s="39"/>
      <c r="AA13" s="39"/>
      <c r="AB13" s="39"/>
      <c r="AC13" s="39"/>
      <c r="AD13" s="46"/>
      <c r="AE13" s="46"/>
      <c r="AF13" s="46"/>
      <c r="AG13" s="46"/>
      <c r="AH13" s="39"/>
      <c r="AI13" s="47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5">
      <c r="A14" s="212" t="s">
        <v>100</v>
      </c>
      <c r="B14" s="213"/>
      <c r="C14" s="213"/>
      <c r="D14" s="213"/>
      <c r="E14" s="213"/>
      <c r="F14" s="213"/>
      <c r="G14" s="214"/>
      <c r="H14" s="24"/>
      <c r="I14" s="24"/>
      <c r="J14" s="193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9"/>
      <c r="W14" s="19"/>
      <c r="X14" s="193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9"/>
      <c r="AK14" s="19"/>
      <c r="AL14" s="229"/>
      <c r="AM14" s="150"/>
      <c r="AN14" s="150"/>
      <c r="AO14" s="151"/>
      <c r="AP14" s="19"/>
      <c r="AQ14" s="19"/>
      <c r="AR14" s="19"/>
      <c r="AS14" s="19"/>
      <c r="AT14" s="19"/>
      <c r="AU14" s="19"/>
      <c r="AV14" s="19"/>
      <c r="AW14" s="39"/>
      <c r="AX14" s="39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>
      <c r="A16" s="212" t="s">
        <v>101</v>
      </c>
      <c r="B16" s="213"/>
      <c r="C16" s="213"/>
      <c r="D16" s="213"/>
      <c r="E16" s="213"/>
      <c r="F16" s="213"/>
      <c r="G16" s="214"/>
      <c r="H16" s="24"/>
      <c r="I16" s="24"/>
      <c r="J16" s="193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9"/>
      <c r="W16" s="19"/>
      <c r="X16" s="193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9"/>
      <c r="AK16" s="19"/>
      <c r="AL16" s="229"/>
      <c r="AM16" s="150"/>
      <c r="AN16" s="150"/>
      <c r="AO16" s="151"/>
      <c r="AP16" s="19"/>
      <c r="AQ16" s="19"/>
      <c r="AR16" s="19"/>
      <c r="AS16" s="19"/>
      <c r="AT16" s="19"/>
      <c r="AU16" s="19"/>
      <c r="AV16" s="19"/>
      <c r="AW16" s="39"/>
      <c r="AX16" s="39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>
      <c r="A18" s="212" t="s">
        <v>102</v>
      </c>
      <c r="B18" s="213"/>
      <c r="C18" s="213"/>
      <c r="D18" s="213"/>
      <c r="E18" s="213"/>
      <c r="F18" s="213"/>
      <c r="G18" s="214"/>
      <c r="H18" s="24"/>
      <c r="I18" s="24"/>
      <c r="J18" s="193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9"/>
      <c r="W18" s="19"/>
      <c r="X18" s="193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9"/>
      <c r="AK18" s="19"/>
      <c r="AL18" s="229"/>
      <c r="AM18" s="150"/>
      <c r="AN18" s="150"/>
      <c r="AO18" s="151"/>
      <c r="AP18" s="19"/>
      <c r="AQ18" s="19"/>
      <c r="AR18" s="19"/>
      <c r="AS18" s="19"/>
      <c r="AT18" s="19"/>
      <c r="AU18" s="19"/>
      <c r="AV18" s="19"/>
      <c r="AW18" s="39"/>
      <c r="AX18" s="39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>
      <c r="A20" s="212" t="s">
        <v>103</v>
      </c>
      <c r="B20" s="213"/>
      <c r="C20" s="213"/>
      <c r="D20" s="213"/>
      <c r="E20" s="213"/>
      <c r="F20" s="213"/>
      <c r="G20" s="214"/>
      <c r="H20" s="24"/>
      <c r="I20" s="24"/>
      <c r="J20" s="193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  <c r="V20" s="19"/>
      <c r="W20" s="19"/>
      <c r="X20" s="193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  <c r="AJ20" s="19"/>
      <c r="AK20" s="19"/>
      <c r="AL20" s="229"/>
      <c r="AM20" s="150"/>
      <c r="AN20" s="150"/>
      <c r="AO20" s="151"/>
      <c r="AP20" s="19"/>
      <c r="AQ20" s="19"/>
      <c r="AR20" s="19"/>
      <c r="AS20" s="19"/>
      <c r="AT20" s="19"/>
      <c r="AU20" s="19"/>
      <c r="AV20" s="19"/>
      <c r="AW20" s="39"/>
      <c r="AX20" s="39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>
      <c r="A22" s="212" t="s">
        <v>104</v>
      </c>
      <c r="B22" s="213"/>
      <c r="C22" s="213"/>
      <c r="D22" s="213"/>
      <c r="E22" s="213"/>
      <c r="F22" s="213"/>
      <c r="G22" s="214"/>
      <c r="H22" s="24"/>
      <c r="I22" s="24"/>
      <c r="J22" s="193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19"/>
      <c r="W22" s="19"/>
      <c r="X22" s="193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9"/>
      <c r="AK22" s="19"/>
      <c r="AL22" s="229"/>
      <c r="AM22" s="150"/>
      <c r="AN22" s="150"/>
      <c r="AO22" s="151"/>
      <c r="AP22" s="19"/>
      <c r="AQ22" s="19"/>
      <c r="AR22" s="19"/>
      <c r="AS22" s="19"/>
      <c r="AT22" s="19"/>
      <c r="AU22" s="19"/>
      <c r="AV22" s="19"/>
      <c r="AW22" s="39"/>
      <c r="AX22" s="39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>
      <c r="A24" s="212" t="s">
        <v>105</v>
      </c>
      <c r="B24" s="213"/>
      <c r="C24" s="213"/>
      <c r="D24" s="213"/>
      <c r="E24" s="213"/>
      <c r="F24" s="213"/>
      <c r="G24" s="214"/>
      <c r="H24" s="24"/>
      <c r="I24" s="24"/>
      <c r="J24" s="193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9"/>
      <c r="W24" s="19"/>
      <c r="X24" s="193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9"/>
      <c r="AK24" s="19"/>
      <c r="AL24" s="229"/>
      <c r="AM24" s="150"/>
      <c r="AN24" s="150"/>
      <c r="AO24" s="151"/>
      <c r="AP24" s="19"/>
      <c r="AQ24" s="19"/>
      <c r="AR24" s="19"/>
      <c r="AS24" s="19"/>
      <c r="AT24" s="19"/>
      <c r="AU24" s="19"/>
      <c r="AV24" s="19"/>
      <c r="AW24" s="39"/>
      <c r="AX24" s="39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>
      <c r="A26" s="212" t="s">
        <v>106</v>
      </c>
      <c r="B26" s="213"/>
      <c r="C26" s="213"/>
      <c r="D26" s="213"/>
      <c r="E26" s="213"/>
      <c r="F26" s="213"/>
      <c r="G26" s="214"/>
      <c r="H26" s="24"/>
      <c r="I26" s="24"/>
      <c r="J26" s="193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V26" s="19"/>
      <c r="W26" s="19"/>
      <c r="X26" s="193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9"/>
      <c r="AK26" s="19"/>
      <c r="AL26" s="229"/>
      <c r="AM26" s="150"/>
      <c r="AN26" s="150"/>
      <c r="AO26" s="151"/>
      <c r="AP26" s="19"/>
      <c r="AQ26" s="19"/>
      <c r="AR26" s="19"/>
      <c r="AS26" s="19"/>
      <c r="AT26" s="19"/>
      <c r="AU26" s="19"/>
      <c r="AV26" s="19"/>
      <c r="AW26" s="39"/>
      <c r="AX26" s="39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>
      <c r="A28" s="212" t="s">
        <v>107</v>
      </c>
      <c r="B28" s="213"/>
      <c r="C28" s="213"/>
      <c r="D28" s="213"/>
      <c r="E28" s="213"/>
      <c r="F28" s="213"/>
      <c r="G28" s="214"/>
      <c r="H28" s="24"/>
      <c r="I28" s="24"/>
      <c r="J28" s="193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9"/>
      <c r="W28" s="19"/>
      <c r="X28" s="193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9"/>
      <c r="AK28" s="19"/>
      <c r="AL28" s="229"/>
      <c r="AM28" s="150"/>
      <c r="AN28" s="150"/>
      <c r="AO28" s="151"/>
      <c r="AP28" s="19"/>
      <c r="AQ28" s="19"/>
      <c r="AR28" s="19"/>
      <c r="AS28" s="19"/>
      <c r="AT28" s="19"/>
      <c r="AU28" s="19"/>
      <c r="AV28" s="19"/>
      <c r="AW28" s="39"/>
      <c r="AX28" s="39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>
      <c r="A30" s="212" t="s">
        <v>108</v>
      </c>
      <c r="B30" s="213"/>
      <c r="C30" s="213"/>
      <c r="D30" s="213"/>
      <c r="E30" s="213"/>
      <c r="F30" s="213"/>
      <c r="G30" s="214"/>
      <c r="H30" s="24"/>
      <c r="I30" s="24"/>
      <c r="J30" s="193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9"/>
      <c r="W30" s="19"/>
      <c r="X30" s="193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  <c r="AJ30" s="19"/>
      <c r="AK30" s="19"/>
      <c r="AL30" s="229"/>
      <c r="AM30" s="150"/>
      <c r="AN30" s="150"/>
      <c r="AO30" s="151"/>
      <c r="AP30" s="19"/>
      <c r="AQ30" s="19"/>
      <c r="AR30" s="19"/>
      <c r="AS30" s="19"/>
      <c r="AT30" s="19"/>
      <c r="AU30" s="19"/>
      <c r="AV30" s="19"/>
      <c r="AW30" s="39"/>
      <c r="AX30" s="39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5">
      <c r="A32" s="212" t="s">
        <v>109</v>
      </c>
      <c r="B32" s="213"/>
      <c r="C32" s="213"/>
      <c r="D32" s="213"/>
      <c r="E32" s="213"/>
      <c r="F32" s="213"/>
      <c r="G32" s="214"/>
      <c r="H32" s="24"/>
      <c r="I32" s="24"/>
      <c r="J32" s="193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9"/>
      <c r="W32" s="19"/>
      <c r="X32" s="193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19"/>
      <c r="AK32" s="19"/>
      <c r="AL32" s="229"/>
      <c r="AM32" s="150"/>
      <c r="AN32" s="150"/>
      <c r="AO32" s="151"/>
      <c r="AP32" s="19"/>
      <c r="AQ32" s="19"/>
      <c r="AR32" s="19"/>
      <c r="AS32" s="19"/>
      <c r="AT32" s="19"/>
      <c r="AU32" s="19"/>
      <c r="AV32" s="19"/>
      <c r="AW32" s="39"/>
      <c r="AX32" s="39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>
      <c r="A34" s="24"/>
      <c r="B34" s="24"/>
      <c r="C34" s="24"/>
      <c r="D34" s="24"/>
      <c r="E34" s="24"/>
      <c r="F34" s="24"/>
      <c r="G34" s="24"/>
      <c r="H34" s="24"/>
      <c r="I34" s="2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>
      <c r="A35" s="24"/>
      <c r="B35" s="24"/>
      <c r="C35" s="24"/>
      <c r="D35" s="24"/>
      <c r="E35" s="24"/>
      <c r="F35" s="24"/>
      <c r="G35" s="24"/>
      <c r="H35" s="24"/>
      <c r="I35" s="2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>
      <c r="A36" s="24"/>
      <c r="B36" s="24"/>
      <c r="C36" s="24"/>
      <c r="D36" s="24"/>
      <c r="E36" s="24"/>
      <c r="F36" s="24"/>
      <c r="G36" s="24"/>
      <c r="H36" s="24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</sheetData>
  <sheetProtection/>
  <mergeCells count="55">
    <mergeCell ref="A32:G32"/>
    <mergeCell ref="J32:U32"/>
    <mergeCell ref="X32:AI32"/>
    <mergeCell ref="AL32:AO32"/>
    <mergeCell ref="A28:G28"/>
    <mergeCell ref="J28:U28"/>
    <mergeCell ref="X28:AI28"/>
    <mergeCell ref="AL28:AO28"/>
    <mergeCell ref="A30:G30"/>
    <mergeCell ref="J30:U30"/>
    <mergeCell ref="X30:AI30"/>
    <mergeCell ref="AL30:AO30"/>
    <mergeCell ref="A24:G24"/>
    <mergeCell ref="J24:U24"/>
    <mergeCell ref="X24:AI24"/>
    <mergeCell ref="AL24:AO24"/>
    <mergeCell ref="A26:G26"/>
    <mergeCell ref="J26:U26"/>
    <mergeCell ref="X26:AI26"/>
    <mergeCell ref="AL26:AO26"/>
    <mergeCell ref="A20:G20"/>
    <mergeCell ref="J20:U20"/>
    <mergeCell ref="X20:AI20"/>
    <mergeCell ref="AL20:AO20"/>
    <mergeCell ref="A22:G22"/>
    <mergeCell ref="J22:U22"/>
    <mergeCell ref="X22:AI22"/>
    <mergeCell ref="AL22:AO22"/>
    <mergeCell ref="AL14:AO14"/>
    <mergeCell ref="A16:G16"/>
    <mergeCell ref="J16:U16"/>
    <mergeCell ref="X16:AI16"/>
    <mergeCell ref="AL16:AO16"/>
    <mergeCell ref="A18:G18"/>
    <mergeCell ref="J18:U18"/>
    <mergeCell ref="X18:AI18"/>
    <mergeCell ref="AL18:AO18"/>
    <mergeCell ref="A12:G12"/>
    <mergeCell ref="J12:U12"/>
    <mergeCell ref="X12:AI12"/>
    <mergeCell ref="A14:G14"/>
    <mergeCell ref="J14:U14"/>
    <mergeCell ref="X14:AI14"/>
    <mergeCell ref="B10:G10"/>
    <mergeCell ref="K10:U10"/>
    <mergeCell ref="Y10:AI10"/>
    <mergeCell ref="AM10:AO10"/>
    <mergeCell ref="J11:U11"/>
    <mergeCell ref="X11:AI11"/>
    <mergeCell ref="R2:AA2"/>
    <mergeCell ref="R4:AA5"/>
    <mergeCell ref="AR4:AU5"/>
    <mergeCell ref="G7:Q7"/>
    <mergeCell ref="AT7:AW7"/>
    <mergeCell ref="A9:AX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AN29" sqref="AN29"/>
    </sheetView>
  </sheetViews>
  <sheetFormatPr defaultColWidth="9.140625" defaultRowHeight="15"/>
  <cols>
    <col min="1" max="9" width="3.28125" style="4" customWidth="1"/>
    <col min="10" max="21" width="3.7109375" style="4" customWidth="1"/>
    <col min="22" max="33" width="3.28125" style="4" customWidth="1"/>
    <col min="34" max="34" width="6.140625" style="4" customWidth="1"/>
    <col min="35" max="35" width="6.00390625" style="4" customWidth="1"/>
    <col min="36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/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5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8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7">
        <v>1</v>
      </c>
      <c r="B7" s="24"/>
      <c r="C7" s="24" t="s">
        <v>8</v>
      </c>
      <c r="D7" s="24"/>
      <c r="E7" s="24"/>
      <c r="F7" s="24"/>
      <c r="G7" s="157"/>
      <c r="H7" s="150"/>
      <c r="I7" s="150"/>
      <c r="J7" s="150"/>
      <c r="K7" s="150"/>
      <c r="L7" s="150"/>
      <c r="M7" s="150"/>
      <c r="N7" s="150"/>
      <c r="O7" s="150"/>
      <c r="P7" s="150"/>
      <c r="Q7" s="151"/>
      <c r="R7" s="24"/>
      <c r="S7" s="7">
        <v>2</v>
      </c>
      <c r="T7" s="24"/>
      <c r="U7" s="15" t="s">
        <v>87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4" t="s">
        <v>88</v>
      </c>
      <c r="AN7" s="24"/>
      <c r="AO7" s="24"/>
      <c r="AP7" s="7">
        <v>1</v>
      </c>
      <c r="AQ7" s="24"/>
      <c r="AR7" s="24" t="s">
        <v>10</v>
      </c>
      <c r="AS7" s="24"/>
      <c r="AT7" s="154">
        <v>2023</v>
      </c>
      <c r="AU7" s="172"/>
      <c r="AV7" s="172"/>
      <c r="AW7" s="173"/>
      <c r="AX7" s="24"/>
    </row>
    <row r="8" spans="1:50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32.25" customHeight="1">
      <c r="A10" s="40" t="s">
        <v>24</v>
      </c>
      <c r="B10" s="203" t="s">
        <v>90</v>
      </c>
      <c r="C10" s="204"/>
      <c r="D10" s="204"/>
      <c r="E10" s="204"/>
      <c r="F10" s="204"/>
      <c r="G10" s="205"/>
      <c r="H10" s="24"/>
      <c r="I10" s="24"/>
      <c r="J10" s="40" t="s">
        <v>129</v>
      </c>
      <c r="K10" s="246" t="s">
        <v>132</v>
      </c>
      <c r="L10" s="247"/>
      <c r="M10" s="247"/>
      <c r="N10" s="248"/>
      <c r="O10" s="248"/>
      <c r="P10" s="248"/>
      <c r="Q10" s="248"/>
      <c r="R10" s="248"/>
      <c r="S10" s="248"/>
      <c r="T10" s="248"/>
      <c r="U10" s="249"/>
      <c r="V10" s="48"/>
      <c r="W10" s="48"/>
      <c r="X10" s="40" t="s">
        <v>130</v>
      </c>
      <c r="Y10" s="250" t="s">
        <v>133</v>
      </c>
      <c r="Z10" s="251"/>
      <c r="AA10" s="251"/>
      <c r="AB10" s="252"/>
      <c r="AC10" s="252"/>
      <c r="AD10" s="252"/>
      <c r="AE10" s="252"/>
      <c r="AF10" s="252"/>
      <c r="AG10" s="252"/>
      <c r="AH10" s="252"/>
      <c r="AI10" s="253"/>
      <c r="AJ10" s="50"/>
      <c r="AK10" s="50"/>
      <c r="AL10" s="40" t="s">
        <v>131</v>
      </c>
      <c r="AM10" s="254" t="s">
        <v>134</v>
      </c>
      <c r="AN10" s="255"/>
      <c r="AO10" s="255"/>
      <c r="AP10" s="256"/>
      <c r="AQ10" s="257"/>
      <c r="AR10" s="45"/>
      <c r="AS10" s="45"/>
      <c r="AT10" s="45"/>
      <c r="AU10" s="45"/>
      <c r="AV10" s="45"/>
      <c r="AW10" s="39"/>
      <c r="AX10" s="39"/>
    </row>
    <row r="11" spans="1:50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33" t="s">
        <v>120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39"/>
      <c r="W11" s="39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51"/>
      <c r="AK11" s="51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>
      <c r="A12" s="212" t="s">
        <v>98</v>
      </c>
      <c r="B12" s="213"/>
      <c r="C12" s="213"/>
      <c r="D12" s="213"/>
      <c r="E12" s="213"/>
      <c r="F12" s="213"/>
      <c r="G12" s="214"/>
      <c r="H12" s="24"/>
      <c r="I12" s="24"/>
      <c r="J12" s="245">
        <f>J14+J16+J18+J20+J22+J24+J26+J28+J30+J32</f>
        <v>0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3"/>
      <c r="V12" s="47"/>
      <c r="W12" s="47"/>
      <c r="X12" s="215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52"/>
      <c r="AK12" s="52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9" customHeight="1">
      <c r="A13" s="24"/>
      <c r="B13" s="24"/>
      <c r="C13" s="24"/>
      <c r="D13" s="24"/>
      <c r="E13" s="24"/>
      <c r="F13" s="24"/>
      <c r="G13" s="24"/>
      <c r="H13" s="24"/>
      <c r="I13" s="24"/>
      <c r="J13" s="39"/>
      <c r="K13" s="39"/>
      <c r="L13" s="39"/>
      <c r="M13" s="39"/>
      <c r="N13" s="39"/>
      <c r="O13" s="39"/>
      <c r="P13" s="46"/>
      <c r="Q13" s="46"/>
      <c r="R13" s="46"/>
      <c r="S13" s="46"/>
      <c r="T13" s="39"/>
      <c r="U13" s="47"/>
      <c r="V13" s="47"/>
      <c r="W13" s="47"/>
      <c r="X13" s="233" t="s">
        <v>120</v>
      </c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5">
      <c r="A14" s="212" t="s">
        <v>100</v>
      </c>
      <c r="B14" s="213"/>
      <c r="C14" s="213"/>
      <c r="D14" s="213"/>
      <c r="E14" s="213"/>
      <c r="F14" s="213"/>
      <c r="G14" s="214"/>
      <c r="H14" s="24"/>
      <c r="I14" s="24"/>
      <c r="J14" s="193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9"/>
      <c r="W14" s="19"/>
      <c r="X14" s="323">
        <f>'Сводная таблица'!I4</f>
        <v>50200</v>
      </c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9"/>
      <c r="AK14" s="19"/>
      <c r="AL14" s="19"/>
      <c r="AM14" s="19"/>
      <c r="AN14" s="229">
        <v>1</v>
      </c>
      <c r="AO14" s="150"/>
      <c r="AP14" s="151"/>
      <c r="AQ14" s="19"/>
      <c r="AR14" s="19"/>
      <c r="AS14" s="19"/>
      <c r="AT14" s="19"/>
      <c r="AU14" s="19"/>
      <c r="AV14" s="19"/>
      <c r="AW14" s="39"/>
      <c r="AX14" s="39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>
      <c r="A16" s="212" t="s">
        <v>101</v>
      </c>
      <c r="B16" s="213"/>
      <c r="C16" s="213"/>
      <c r="D16" s="213"/>
      <c r="E16" s="213"/>
      <c r="F16" s="213"/>
      <c r="G16" s="214"/>
      <c r="H16" s="24"/>
      <c r="I16" s="24"/>
      <c r="J16" s="193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9"/>
      <c r="W16" s="19"/>
      <c r="X16" s="323">
        <f>'Сводная таблица'!I5</f>
        <v>5415960</v>
      </c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9"/>
      <c r="AK16" s="19"/>
      <c r="AL16" s="19"/>
      <c r="AM16" s="19"/>
      <c r="AN16" s="229">
        <v>1</v>
      </c>
      <c r="AO16" s="150"/>
      <c r="AP16" s="151"/>
      <c r="AQ16" s="19"/>
      <c r="AR16" s="19"/>
      <c r="AS16" s="19"/>
      <c r="AT16" s="19"/>
      <c r="AU16" s="19"/>
      <c r="AV16" s="19"/>
      <c r="AW16" s="39"/>
      <c r="AX16" s="39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>
      <c r="A18" s="212" t="s">
        <v>102</v>
      </c>
      <c r="B18" s="213"/>
      <c r="C18" s="213"/>
      <c r="D18" s="213"/>
      <c r="E18" s="213"/>
      <c r="F18" s="213"/>
      <c r="G18" s="214"/>
      <c r="H18" s="24"/>
      <c r="I18" s="24"/>
      <c r="J18" s="193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9"/>
      <c r="W18" s="19"/>
      <c r="X18" s="323">
        <f>'Сводная таблица'!I6</f>
        <v>0</v>
      </c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9"/>
      <c r="AK18" s="19"/>
      <c r="AL18" s="19"/>
      <c r="AM18" s="19"/>
      <c r="AN18" s="229"/>
      <c r="AO18" s="150"/>
      <c r="AP18" s="151"/>
      <c r="AQ18" s="19"/>
      <c r="AR18" s="19"/>
      <c r="AS18" s="19"/>
      <c r="AT18" s="19"/>
      <c r="AU18" s="19"/>
      <c r="AV18" s="19"/>
      <c r="AW18" s="39"/>
      <c r="AX18" s="39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>
      <c r="A20" s="212" t="s">
        <v>103</v>
      </c>
      <c r="B20" s="213"/>
      <c r="C20" s="213"/>
      <c r="D20" s="213"/>
      <c r="E20" s="213"/>
      <c r="F20" s="213"/>
      <c r="G20" s="214"/>
      <c r="H20" s="24"/>
      <c r="I20" s="24"/>
      <c r="J20" s="193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  <c r="V20" s="19"/>
      <c r="W20" s="19"/>
      <c r="X20" s="193">
        <f>'Сводная таблица'!I8</f>
        <v>0</v>
      </c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  <c r="AJ20" s="19"/>
      <c r="AK20" s="19"/>
      <c r="AL20" s="19"/>
      <c r="AM20" s="19"/>
      <c r="AN20" s="229"/>
      <c r="AO20" s="150"/>
      <c r="AP20" s="151"/>
      <c r="AQ20" s="19"/>
      <c r="AR20" s="19"/>
      <c r="AS20" s="19"/>
      <c r="AT20" s="19"/>
      <c r="AU20" s="19"/>
      <c r="AV20" s="19"/>
      <c r="AW20" s="39"/>
      <c r="AX20" s="39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>
      <c r="A22" s="212" t="s">
        <v>104</v>
      </c>
      <c r="B22" s="213"/>
      <c r="C22" s="213"/>
      <c r="D22" s="213"/>
      <c r="E22" s="213"/>
      <c r="F22" s="213"/>
      <c r="G22" s="214"/>
      <c r="H22" s="24"/>
      <c r="I22" s="24"/>
      <c r="J22" s="193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19"/>
      <c r="W22" s="19"/>
      <c r="X22" s="323">
        <f>'Сводная таблица'!I9</f>
        <v>966000</v>
      </c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9"/>
      <c r="AK22" s="19"/>
      <c r="AL22" s="19"/>
      <c r="AM22" s="19"/>
      <c r="AN22" s="229">
        <v>1</v>
      </c>
      <c r="AO22" s="150"/>
      <c r="AP22" s="151"/>
      <c r="AQ22" s="19"/>
      <c r="AR22" s="19"/>
      <c r="AS22" s="19"/>
      <c r="AT22" s="19"/>
      <c r="AU22" s="19"/>
      <c r="AV22" s="19"/>
      <c r="AW22" s="39"/>
      <c r="AX22" s="39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>
      <c r="A24" s="212" t="s">
        <v>105</v>
      </c>
      <c r="B24" s="213"/>
      <c r="C24" s="213"/>
      <c r="D24" s="213"/>
      <c r="E24" s="213"/>
      <c r="F24" s="213"/>
      <c r="G24" s="214"/>
      <c r="H24" s="24"/>
      <c r="I24" s="24"/>
      <c r="J24" s="193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9"/>
      <c r="W24" s="19"/>
      <c r="X24" s="323">
        <f>'Сводная таблица'!I11</f>
        <v>0</v>
      </c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1"/>
      <c r="AJ24" s="19"/>
      <c r="AK24" s="19"/>
      <c r="AL24" s="19"/>
      <c r="AM24" s="19"/>
      <c r="AN24" s="229"/>
      <c r="AO24" s="150"/>
      <c r="AP24" s="151"/>
      <c r="AQ24" s="19"/>
      <c r="AR24" s="19"/>
      <c r="AS24" s="19"/>
      <c r="AT24" s="19"/>
      <c r="AU24" s="19"/>
      <c r="AV24" s="19"/>
      <c r="AW24" s="39"/>
      <c r="AX24" s="39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>
      <c r="A26" s="212" t="s">
        <v>106</v>
      </c>
      <c r="B26" s="213"/>
      <c r="C26" s="213"/>
      <c r="D26" s="213"/>
      <c r="E26" s="213"/>
      <c r="F26" s="213"/>
      <c r="G26" s="214"/>
      <c r="H26" s="24"/>
      <c r="I26" s="24"/>
      <c r="J26" s="193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V26" s="19"/>
      <c r="W26" s="19"/>
      <c r="X26" s="193">
        <f>'Сводная таблица'!I12</f>
        <v>0</v>
      </c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J26" s="19"/>
      <c r="AK26" s="19"/>
      <c r="AL26" s="19"/>
      <c r="AM26" s="19"/>
      <c r="AN26" s="229"/>
      <c r="AO26" s="150"/>
      <c r="AP26" s="151"/>
      <c r="AQ26" s="19"/>
      <c r="AR26" s="19"/>
      <c r="AS26" s="19"/>
      <c r="AT26" s="19"/>
      <c r="AU26" s="19"/>
      <c r="AV26" s="19"/>
      <c r="AW26" s="39"/>
      <c r="AX26" s="39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>
      <c r="A28" s="212" t="s">
        <v>107</v>
      </c>
      <c r="B28" s="213"/>
      <c r="C28" s="213"/>
      <c r="D28" s="213"/>
      <c r="E28" s="213"/>
      <c r="F28" s="213"/>
      <c r="G28" s="214"/>
      <c r="H28" s="24"/>
      <c r="I28" s="24"/>
      <c r="J28" s="193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9"/>
      <c r="W28" s="19"/>
      <c r="X28" s="323">
        <f>'Сводная таблица'!I13</f>
        <v>2240750</v>
      </c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9"/>
      <c r="AK28" s="19"/>
      <c r="AL28" s="19"/>
      <c r="AM28" s="19"/>
      <c r="AN28" s="229">
        <v>1</v>
      </c>
      <c r="AO28" s="150"/>
      <c r="AP28" s="151"/>
      <c r="AQ28" s="19"/>
      <c r="AR28" s="19"/>
      <c r="AS28" s="19"/>
      <c r="AT28" s="19"/>
      <c r="AU28" s="19"/>
      <c r="AV28" s="19"/>
      <c r="AW28" s="39"/>
      <c r="AX28" s="39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>
      <c r="A30" s="212" t="s">
        <v>108</v>
      </c>
      <c r="B30" s="213"/>
      <c r="C30" s="213"/>
      <c r="D30" s="213"/>
      <c r="E30" s="213"/>
      <c r="F30" s="213"/>
      <c r="G30" s="214"/>
      <c r="H30" s="24"/>
      <c r="I30" s="24"/>
      <c r="J30" s="193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9"/>
      <c r="W30" s="19"/>
      <c r="X30" s="323">
        <f>'Сводная таблица'!I14</f>
        <v>0</v>
      </c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1"/>
      <c r="AJ30" s="19"/>
      <c r="AK30" s="19"/>
      <c r="AL30" s="19"/>
      <c r="AM30" s="19"/>
      <c r="AN30" s="229"/>
      <c r="AO30" s="150"/>
      <c r="AP30" s="151"/>
      <c r="AQ30" s="19"/>
      <c r="AR30" s="19"/>
      <c r="AS30" s="19"/>
      <c r="AT30" s="19"/>
      <c r="AU30" s="19"/>
      <c r="AV30" s="19"/>
      <c r="AW30" s="39"/>
      <c r="AX30" s="39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5">
      <c r="A32" s="212" t="s">
        <v>109</v>
      </c>
      <c r="B32" s="213"/>
      <c r="C32" s="213"/>
      <c r="D32" s="213"/>
      <c r="E32" s="213"/>
      <c r="F32" s="213"/>
      <c r="G32" s="214"/>
      <c r="H32" s="24"/>
      <c r="I32" s="24"/>
      <c r="J32" s="193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9"/>
      <c r="W32" s="19"/>
      <c r="X32" s="323">
        <f>'Сводная таблица'!I15</f>
        <v>0</v>
      </c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19"/>
      <c r="AK32" s="19"/>
      <c r="AL32" s="19"/>
      <c r="AM32" s="19"/>
      <c r="AN32" s="229"/>
      <c r="AO32" s="150"/>
      <c r="AP32" s="151"/>
      <c r="AQ32" s="19"/>
      <c r="AR32" s="19"/>
      <c r="AS32" s="19"/>
      <c r="AT32" s="19"/>
      <c r="AU32" s="19"/>
      <c r="AV32" s="19"/>
      <c r="AW32" s="39"/>
      <c r="AX32" s="39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>
      <c r="A34" s="24"/>
      <c r="B34" s="24"/>
      <c r="C34" s="24"/>
      <c r="D34" s="24"/>
      <c r="E34" s="24"/>
      <c r="F34" s="24"/>
      <c r="G34" s="24"/>
      <c r="H34" s="24"/>
      <c r="I34" s="2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>
      <c r="A35" s="24"/>
      <c r="B35" s="24"/>
      <c r="C35" s="24"/>
      <c r="D35" s="24"/>
      <c r="E35" s="24"/>
      <c r="F35" s="24"/>
      <c r="G35" s="24"/>
      <c r="H35" s="24"/>
      <c r="I35" s="2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>
      <c r="A36" s="24"/>
      <c r="B36" s="24"/>
      <c r="C36" s="24"/>
      <c r="D36" s="24"/>
      <c r="E36" s="24"/>
      <c r="F36" s="24"/>
      <c r="G36" s="24"/>
      <c r="H36" s="24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</sheetData>
  <sheetProtection/>
  <mergeCells count="55">
    <mergeCell ref="AN32:AP32"/>
    <mergeCell ref="A32:G32"/>
    <mergeCell ref="J32:U32"/>
    <mergeCell ref="X32:AI32"/>
    <mergeCell ref="AM10:AQ10"/>
    <mergeCell ref="AN14:AP14"/>
    <mergeCell ref="AN16:AP16"/>
    <mergeCell ref="AN18:AP18"/>
    <mergeCell ref="AN20:AP20"/>
    <mergeCell ref="A28:G28"/>
    <mergeCell ref="J28:U28"/>
    <mergeCell ref="X28:AI28"/>
    <mergeCell ref="A30:G30"/>
    <mergeCell ref="J30:U30"/>
    <mergeCell ref="X30:AI30"/>
    <mergeCell ref="AN28:AP28"/>
    <mergeCell ref="AN30:AP30"/>
    <mergeCell ref="X22:AI22"/>
    <mergeCell ref="AN22:AP22"/>
    <mergeCell ref="A24:G24"/>
    <mergeCell ref="J24:U24"/>
    <mergeCell ref="X24:AI24"/>
    <mergeCell ref="A26:G26"/>
    <mergeCell ref="J26:U26"/>
    <mergeCell ref="X26:AI26"/>
    <mergeCell ref="A18:G18"/>
    <mergeCell ref="J18:U18"/>
    <mergeCell ref="X18:AI18"/>
    <mergeCell ref="AN24:AP24"/>
    <mergeCell ref="AN26:AP26"/>
    <mergeCell ref="A20:G20"/>
    <mergeCell ref="J20:U20"/>
    <mergeCell ref="X20:AI20"/>
    <mergeCell ref="A22:G22"/>
    <mergeCell ref="J22:U22"/>
    <mergeCell ref="A14:G14"/>
    <mergeCell ref="J14:U14"/>
    <mergeCell ref="X14:AI14"/>
    <mergeCell ref="A16:G16"/>
    <mergeCell ref="J16:U16"/>
    <mergeCell ref="X16:AI16"/>
    <mergeCell ref="J11:U11"/>
    <mergeCell ref="X13:AI13"/>
    <mergeCell ref="R2:AA2"/>
    <mergeCell ref="R4:AA5"/>
    <mergeCell ref="A12:G12"/>
    <mergeCell ref="J12:U12"/>
    <mergeCell ref="X12:AI12"/>
    <mergeCell ref="AR4:AU5"/>
    <mergeCell ref="G7:Q7"/>
    <mergeCell ref="AT7:AW7"/>
    <mergeCell ref="A9:AX9"/>
    <mergeCell ref="B10:G10"/>
    <mergeCell ref="K10:U10"/>
    <mergeCell ref="Y10:A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selection activeCell="U28" sqref="U28:V28"/>
    </sheetView>
  </sheetViews>
  <sheetFormatPr defaultColWidth="9.140625" defaultRowHeight="15"/>
  <cols>
    <col min="1" max="9" width="3.28125" style="4" customWidth="1"/>
    <col min="10" max="21" width="3.7109375" style="4" customWidth="1"/>
    <col min="22" max="27" width="3.28125" style="4" customWidth="1"/>
    <col min="28" max="28" width="6.8515625" style="4" customWidth="1"/>
    <col min="29" max="29" width="6.28125" style="4" customWidth="1"/>
    <col min="30" max="30" width="6.8515625" style="4" customWidth="1"/>
    <col min="31" max="31" width="6.140625" style="4" customWidth="1"/>
    <col min="32" max="32" width="3.28125" style="4" customWidth="1"/>
    <col min="33" max="33" width="4.00390625" style="4" customWidth="1"/>
    <col min="34" max="34" width="3.57421875" style="4" customWidth="1"/>
    <col min="35" max="35" width="3.7109375" style="4" hidden="1" customWidth="1"/>
    <col min="36" max="50" width="3.28125" style="4" customWidth="1"/>
    <col min="51" max="16384" width="9.140625" style="4" customWidth="1"/>
  </cols>
  <sheetData>
    <row r="1" spans="1:50" ht="1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38"/>
    </row>
    <row r="2" spans="1:5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00"/>
      <c r="S2" s="201"/>
      <c r="T2" s="201"/>
      <c r="U2" s="201"/>
      <c r="V2" s="201"/>
      <c r="W2" s="201"/>
      <c r="X2" s="201"/>
      <c r="Y2" s="201"/>
      <c r="Z2" s="201"/>
      <c r="AA2" s="20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 t="s">
        <v>79</v>
      </c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10" customFormat="1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s="10" customFormat="1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24"/>
      <c r="L4" s="24"/>
      <c r="M4" s="24"/>
      <c r="N4" s="24"/>
      <c r="O4" s="24"/>
      <c r="P4" s="24"/>
      <c r="Q4" s="2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4"/>
      <c r="AC4" s="24"/>
      <c r="AD4" s="24"/>
      <c r="AE4" s="24"/>
      <c r="AF4" s="24"/>
      <c r="AG4" s="24"/>
      <c r="AH4" s="24"/>
      <c r="AI4" s="24"/>
      <c r="AJ4" s="24"/>
      <c r="AK4" s="15"/>
      <c r="AL4" s="15"/>
      <c r="AM4" s="15" t="s">
        <v>80</v>
      </c>
      <c r="AN4" s="15"/>
      <c r="AO4" s="15"/>
      <c r="AP4" s="15"/>
      <c r="AQ4" s="15"/>
      <c r="AR4" s="194">
        <v>6</v>
      </c>
      <c r="AS4" s="195"/>
      <c r="AT4" s="195"/>
      <c r="AU4" s="196"/>
      <c r="AV4" s="39"/>
      <c r="AW4" s="15"/>
      <c r="AX4" s="15"/>
    </row>
    <row r="5" spans="1:50" s="10" customFormat="1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24"/>
      <c r="L5" s="24"/>
      <c r="M5" s="24"/>
      <c r="N5" s="24"/>
      <c r="O5" s="24"/>
      <c r="P5" s="24"/>
      <c r="Q5" s="2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15" t="s">
        <v>81</v>
      </c>
      <c r="AN5" s="15"/>
      <c r="AO5" s="15"/>
      <c r="AP5" s="15"/>
      <c r="AQ5" s="15"/>
      <c r="AR5" s="197"/>
      <c r="AS5" s="198"/>
      <c r="AT5" s="198"/>
      <c r="AU5" s="199"/>
      <c r="AV5" s="39"/>
      <c r="AW5" s="15"/>
      <c r="AX5" s="15"/>
    </row>
    <row r="6" spans="1:50" ht="8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5">
      <c r="A7" s="7">
        <v>1</v>
      </c>
      <c r="B7" s="24"/>
      <c r="C7" s="24" t="s">
        <v>8</v>
      </c>
      <c r="D7" s="24"/>
      <c r="E7" s="24"/>
      <c r="F7" s="24"/>
      <c r="G7" s="157"/>
      <c r="H7" s="150"/>
      <c r="I7" s="150"/>
      <c r="J7" s="150"/>
      <c r="K7" s="150"/>
      <c r="L7" s="150"/>
      <c r="M7" s="150"/>
      <c r="N7" s="150"/>
      <c r="O7" s="150"/>
      <c r="P7" s="150"/>
      <c r="Q7" s="151"/>
      <c r="R7" s="24"/>
      <c r="S7" s="7">
        <v>2</v>
      </c>
      <c r="T7" s="24"/>
      <c r="U7" s="15" t="s">
        <v>87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4" t="s">
        <v>88</v>
      </c>
      <c r="AN7" s="24"/>
      <c r="AO7" s="24"/>
      <c r="AP7" s="7">
        <v>1</v>
      </c>
      <c r="AQ7" s="24"/>
      <c r="AR7" s="24" t="s">
        <v>10</v>
      </c>
      <c r="AS7" s="24"/>
      <c r="AT7" s="154">
        <v>2023</v>
      </c>
      <c r="AU7" s="172"/>
      <c r="AV7" s="172"/>
      <c r="AW7" s="173"/>
      <c r="AX7" s="24"/>
    </row>
    <row r="8" spans="1:50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5">
      <c r="A9" s="148" t="s">
        <v>89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</row>
    <row r="10" spans="1:50" ht="33.75" customHeight="1">
      <c r="A10" s="40" t="s">
        <v>24</v>
      </c>
      <c r="B10" s="203" t="s">
        <v>90</v>
      </c>
      <c r="C10" s="204"/>
      <c r="D10" s="204"/>
      <c r="E10" s="204"/>
      <c r="F10" s="204"/>
      <c r="G10" s="205"/>
      <c r="H10" s="24"/>
      <c r="I10" s="24"/>
      <c r="J10" s="40" t="s">
        <v>135</v>
      </c>
      <c r="K10" s="230" t="s">
        <v>136</v>
      </c>
      <c r="L10" s="210"/>
      <c r="M10" s="210"/>
      <c r="N10" s="210"/>
      <c r="O10" s="210"/>
      <c r="P10" s="211"/>
      <c r="Q10" s="55"/>
      <c r="R10" s="55"/>
      <c r="S10" s="40" t="s">
        <v>137</v>
      </c>
      <c r="T10" s="246" t="s">
        <v>138</v>
      </c>
      <c r="U10" s="226"/>
      <c r="V10" s="226"/>
      <c r="W10" s="226"/>
      <c r="X10" s="227"/>
      <c r="Y10" s="56"/>
      <c r="Z10" s="57"/>
      <c r="AA10" s="40" t="s">
        <v>139</v>
      </c>
      <c r="AB10" s="259" t="s">
        <v>143</v>
      </c>
      <c r="AC10" s="243"/>
      <c r="AD10" s="243"/>
      <c r="AE10" s="243"/>
      <c r="AF10" s="243"/>
      <c r="AG10" s="243"/>
      <c r="AH10" s="243"/>
      <c r="AI10" s="243"/>
      <c r="AJ10" s="244"/>
      <c r="AK10" s="54"/>
      <c r="AL10" s="58"/>
      <c r="AM10" s="40" t="s">
        <v>140</v>
      </c>
      <c r="AN10" s="259" t="s">
        <v>142</v>
      </c>
      <c r="AO10" s="231"/>
      <c r="AP10" s="231"/>
      <c r="AQ10" s="231"/>
      <c r="AR10" s="231"/>
      <c r="AS10" s="231"/>
      <c r="AT10" s="231"/>
      <c r="AU10" s="231"/>
      <c r="AV10" s="231"/>
      <c r="AW10" s="232"/>
      <c r="AX10" s="39"/>
    </row>
    <row r="11" spans="1:50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49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51"/>
      <c r="AK11" s="51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">
      <c r="A12" s="212" t="s">
        <v>98</v>
      </c>
      <c r="B12" s="213"/>
      <c r="C12" s="213"/>
      <c r="D12" s="213"/>
      <c r="E12" s="213"/>
      <c r="F12" s="213"/>
      <c r="G12" s="214"/>
      <c r="H12" s="24"/>
      <c r="I12" s="24"/>
      <c r="J12" s="3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47"/>
      <c r="W12" s="47"/>
      <c r="X12" s="39"/>
      <c r="Y12" s="19"/>
      <c r="Z12" s="19"/>
      <c r="AA12" s="233" t="s">
        <v>141</v>
      </c>
      <c r="AB12" s="258"/>
      <c r="AC12" s="258"/>
      <c r="AD12" s="258"/>
      <c r="AE12" s="258"/>
      <c r="AF12" s="258"/>
      <c r="AG12" s="258"/>
      <c r="AH12" s="258"/>
      <c r="AI12" s="258"/>
      <c r="AJ12" s="258"/>
      <c r="AK12" s="52"/>
      <c r="AL12" s="39"/>
      <c r="AM12" s="233" t="s">
        <v>141</v>
      </c>
      <c r="AN12" s="258"/>
      <c r="AO12" s="258"/>
      <c r="AP12" s="258"/>
      <c r="AQ12" s="258"/>
      <c r="AR12" s="258"/>
      <c r="AS12" s="258"/>
      <c r="AT12" s="258"/>
      <c r="AU12" s="258"/>
      <c r="AV12" s="258"/>
      <c r="AW12" s="233"/>
      <c r="AX12" s="39"/>
    </row>
    <row r="13" spans="1:50" ht="9" customHeight="1">
      <c r="A13" s="24"/>
      <c r="B13" s="24"/>
      <c r="C13" s="24"/>
      <c r="D13" s="24"/>
      <c r="E13" s="24"/>
      <c r="F13" s="24"/>
      <c r="G13" s="24"/>
      <c r="H13" s="24"/>
      <c r="I13" s="24"/>
      <c r="J13" s="39"/>
      <c r="K13" s="39"/>
      <c r="L13" s="39"/>
      <c r="M13" s="39"/>
      <c r="N13" s="39"/>
      <c r="O13" s="39"/>
      <c r="P13" s="46"/>
      <c r="Q13" s="46"/>
      <c r="R13" s="46"/>
      <c r="S13" s="46"/>
      <c r="T13" s="39"/>
      <c r="U13" s="47"/>
      <c r="V13" s="47"/>
      <c r="W13" s="47"/>
      <c r="X13" s="49"/>
      <c r="Y13" s="51"/>
      <c r="Z13" s="51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39"/>
      <c r="AL13" s="39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39"/>
    </row>
    <row r="14" spans="1:50" ht="15">
      <c r="A14" s="212" t="s">
        <v>100</v>
      </c>
      <c r="B14" s="213"/>
      <c r="C14" s="213"/>
      <c r="D14" s="213"/>
      <c r="E14" s="213"/>
      <c r="F14" s="213"/>
      <c r="G14" s="214"/>
      <c r="H14" s="24"/>
      <c r="I14" s="24"/>
      <c r="J14" s="193" t="s">
        <v>277</v>
      </c>
      <c r="K14" s="150"/>
      <c r="L14" s="150"/>
      <c r="M14" s="150"/>
      <c r="N14" s="150"/>
      <c r="O14" s="150"/>
      <c r="P14" s="151"/>
      <c r="Q14" s="19"/>
      <c r="R14" s="19"/>
      <c r="S14" s="19"/>
      <c r="T14" s="19"/>
      <c r="U14" s="229" t="s">
        <v>188</v>
      </c>
      <c r="V14" s="151"/>
      <c r="W14" s="19"/>
      <c r="X14" s="39"/>
      <c r="Y14" s="19"/>
      <c r="Z14" s="19"/>
      <c r="AA14" s="229"/>
      <c r="AB14" s="150"/>
      <c r="AC14" s="150"/>
      <c r="AD14" s="150"/>
      <c r="AE14" s="150"/>
      <c r="AF14" s="150"/>
      <c r="AG14" s="150"/>
      <c r="AH14" s="150"/>
      <c r="AI14" s="150"/>
      <c r="AJ14" s="151"/>
      <c r="AK14" s="19"/>
      <c r="AL14" s="19"/>
      <c r="AM14" s="22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39"/>
    </row>
    <row r="15" spans="1:50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>
      <c r="A16" s="212" t="s">
        <v>101</v>
      </c>
      <c r="B16" s="213"/>
      <c r="C16" s="213"/>
      <c r="D16" s="213"/>
      <c r="E16" s="213"/>
      <c r="F16" s="213"/>
      <c r="G16" s="214"/>
      <c r="H16" s="24"/>
      <c r="I16" s="24"/>
      <c r="J16" s="193" t="s">
        <v>277</v>
      </c>
      <c r="K16" s="150"/>
      <c r="L16" s="150"/>
      <c r="M16" s="150"/>
      <c r="N16" s="150"/>
      <c r="O16" s="150"/>
      <c r="P16" s="151"/>
      <c r="Q16" s="19"/>
      <c r="R16" s="19"/>
      <c r="S16" s="19"/>
      <c r="T16" s="19"/>
      <c r="U16" s="229" t="s">
        <v>264</v>
      </c>
      <c r="V16" s="151"/>
      <c r="W16" s="19"/>
      <c r="X16" s="39"/>
      <c r="Y16" s="19"/>
      <c r="Z16" s="19"/>
      <c r="AA16" s="229"/>
      <c r="AB16" s="150"/>
      <c r="AC16" s="150"/>
      <c r="AD16" s="150"/>
      <c r="AE16" s="150"/>
      <c r="AF16" s="150"/>
      <c r="AG16" s="150"/>
      <c r="AH16" s="150"/>
      <c r="AI16" s="150"/>
      <c r="AJ16" s="151"/>
      <c r="AK16" s="19"/>
      <c r="AL16" s="19"/>
      <c r="AM16" s="229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39"/>
    </row>
    <row r="17" spans="1:50" ht="9" customHeight="1">
      <c r="A17" s="24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>
      <c r="A18" s="212" t="s">
        <v>102</v>
      </c>
      <c r="B18" s="213"/>
      <c r="C18" s="213"/>
      <c r="D18" s="213"/>
      <c r="E18" s="213"/>
      <c r="F18" s="213"/>
      <c r="G18" s="214"/>
      <c r="H18" s="24"/>
      <c r="I18" s="24"/>
      <c r="J18" s="193"/>
      <c r="K18" s="150"/>
      <c r="L18" s="150"/>
      <c r="M18" s="150"/>
      <c r="N18" s="150"/>
      <c r="O18" s="150"/>
      <c r="P18" s="151"/>
      <c r="Q18" s="19"/>
      <c r="R18" s="19"/>
      <c r="S18" s="19"/>
      <c r="T18" s="19"/>
      <c r="U18" s="229"/>
      <c r="V18" s="151"/>
      <c r="W18" s="19"/>
      <c r="X18" s="39"/>
      <c r="Y18" s="19"/>
      <c r="Z18" s="19"/>
      <c r="AA18" s="229"/>
      <c r="AB18" s="150"/>
      <c r="AC18" s="150"/>
      <c r="AD18" s="150"/>
      <c r="AE18" s="150"/>
      <c r="AF18" s="150"/>
      <c r="AG18" s="150"/>
      <c r="AH18" s="150"/>
      <c r="AI18" s="150"/>
      <c r="AJ18" s="151"/>
      <c r="AK18" s="19"/>
      <c r="AL18" s="19"/>
      <c r="AM18" s="22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/>
      <c r="AX18" s="39"/>
    </row>
    <row r="19" spans="1:5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>
      <c r="A20" s="212" t="s">
        <v>103</v>
      </c>
      <c r="B20" s="213"/>
      <c r="C20" s="213"/>
      <c r="D20" s="213"/>
      <c r="E20" s="213"/>
      <c r="F20" s="213"/>
      <c r="G20" s="214"/>
      <c r="H20" s="24"/>
      <c r="I20" s="24"/>
      <c r="J20" s="193"/>
      <c r="K20" s="150"/>
      <c r="L20" s="150"/>
      <c r="M20" s="150"/>
      <c r="N20" s="150"/>
      <c r="O20" s="150"/>
      <c r="P20" s="151"/>
      <c r="Q20" s="19"/>
      <c r="R20" s="19"/>
      <c r="S20" s="19"/>
      <c r="T20" s="19"/>
      <c r="U20" s="229"/>
      <c r="V20" s="151"/>
      <c r="W20" s="19"/>
      <c r="X20" s="39"/>
      <c r="Y20" s="19"/>
      <c r="Z20" s="19"/>
      <c r="AA20" s="229"/>
      <c r="AB20" s="150"/>
      <c r="AC20" s="150"/>
      <c r="AD20" s="150"/>
      <c r="AE20" s="150"/>
      <c r="AF20" s="150"/>
      <c r="AG20" s="150"/>
      <c r="AH20" s="150"/>
      <c r="AI20" s="150"/>
      <c r="AJ20" s="151"/>
      <c r="AK20" s="19"/>
      <c r="AL20" s="19"/>
      <c r="AM20" s="229"/>
      <c r="AN20" s="150"/>
      <c r="AO20" s="150"/>
      <c r="AP20" s="150"/>
      <c r="AQ20" s="150"/>
      <c r="AR20" s="150"/>
      <c r="AS20" s="150"/>
      <c r="AT20" s="150"/>
      <c r="AU20" s="150"/>
      <c r="AV20" s="150"/>
      <c r="AW20" s="151"/>
      <c r="AX20" s="39"/>
    </row>
    <row r="21" spans="1:50" ht="9" customHeight="1">
      <c r="A21" s="24"/>
      <c r="B21" s="24"/>
      <c r="C21" s="24"/>
      <c r="D21" s="24"/>
      <c r="E21" s="24"/>
      <c r="F21" s="24"/>
      <c r="G21" s="24"/>
      <c r="H21" s="24"/>
      <c r="I21" s="2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>
      <c r="A22" s="212" t="s">
        <v>104</v>
      </c>
      <c r="B22" s="213"/>
      <c r="C22" s="213"/>
      <c r="D22" s="213"/>
      <c r="E22" s="213"/>
      <c r="F22" s="213"/>
      <c r="G22" s="214"/>
      <c r="H22" s="24"/>
      <c r="I22" s="24"/>
      <c r="J22" s="193" t="s">
        <v>277</v>
      </c>
      <c r="K22" s="150"/>
      <c r="L22" s="150"/>
      <c r="M22" s="150"/>
      <c r="N22" s="150"/>
      <c r="O22" s="150"/>
      <c r="P22" s="151"/>
      <c r="Q22" s="19"/>
      <c r="R22" s="19"/>
      <c r="S22" s="19"/>
      <c r="T22" s="19"/>
      <c r="U22" s="229" t="s">
        <v>191</v>
      </c>
      <c r="V22" s="151"/>
      <c r="W22" s="19"/>
      <c r="X22" s="39"/>
      <c r="Y22" s="19"/>
      <c r="Z22" s="19"/>
      <c r="AA22" s="229"/>
      <c r="AB22" s="150"/>
      <c r="AC22" s="150"/>
      <c r="AD22" s="150"/>
      <c r="AE22" s="150"/>
      <c r="AF22" s="150"/>
      <c r="AG22" s="150"/>
      <c r="AH22" s="150"/>
      <c r="AI22" s="150"/>
      <c r="AJ22" s="151"/>
      <c r="AK22" s="19"/>
      <c r="AL22" s="19"/>
      <c r="AM22" s="229"/>
      <c r="AN22" s="150"/>
      <c r="AO22" s="150"/>
      <c r="AP22" s="150"/>
      <c r="AQ22" s="150"/>
      <c r="AR22" s="150"/>
      <c r="AS22" s="150"/>
      <c r="AT22" s="150"/>
      <c r="AU22" s="150"/>
      <c r="AV22" s="150"/>
      <c r="AW22" s="151"/>
      <c r="AX22" s="39"/>
    </row>
    <row r="23" spans="1:50" ht="9" customHeight="1">
      <c r="A23" s="24"/>
      <c r="B23" s="24"/>
      <c r="C23" s="24"/>
      <c r="D23" s="24"/>
      <c r="E23" s="24"/>
      <c r="F23" s="24"/>
      <c r="G23" s="24"/>
      <c r="H23" s="24"/>
      <c r="I23" s="2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>
      <c r="A24" s="212" t="s">
        <v>105</v>
      </c>
      <c r="B24" s="213"/>
      <c r="C24" s="213"/>
      <c r="D24" s="213"/>
      <c r="E24" s="213"/>
      <c r="F24" s="213"/>
      <c r="G24" s="214"/>
      <c r="H24" s="24"/>
      <c r="I24" s="24"/>
      <c r="J24" s="193"/>
      <c r="K24" s="150"/>
      <c r="L24" s="150"/>
      <c r="M24" s="150"/>
      <c r="N24" s="150"/>
      <c r="O24" s="150"/>
      <c r="P24" s="151"/>
      <c r="Q24" s="19"/>
      <c r="R24" s="19"/>
      <c r="S24" s="19"/>
      <c r="T24" s="19"/>
      <c r="U24" s="229"/>
      <c r="V24" s="151"/>
      <c r="W24" s="19"/>
      <c r="X24" s="39"/>
      <c r="Y24" s="19"/>
      <c r="Z24" s="19"/>
      <c r="AA24" s="229"/>
      <c r="AB24" s="150"/>
      <c r="AC24" s="150"/>
      <c r="AD24" s="150"/>
      <c r="AE24" s="150"/>
      <c r="AF24" s="150"/>
      <c r="AG24" s="150"/>
      <c r="AH24" s="150"/>
      <c r="AI24" s="150"/>
      <c r="AJ24" s="151"/>
      <c r="AK24" s="19"/>
      <c r="AL24" s="19"/>
      <c r="AM24" s="229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AX24" s="39"/>
    </row>
    <row r="25" spans="1:50" ht="9" customHeight="1">
      <c r="A25" s="24"/>
      <c r="B25" s="24"/>
      <c r="C25" s="24"/>
      <c r="D25" s="24"/>
      <c r="E25" s="24"/>
      <c r="F25" s="24"/>
      <c r="G25" s="24"/>
      <c r="H25" s="24"/>
      <c r="I25" s="24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>
      <c r="A26" s="212" t="s">
        <v>106</v>
      </c>
      <c r="B26" s="213"/>
      <c r="C26" s="213"/>
      <c r="D26" s="213"/>
      <c r="E26" s="213"/>
      <c r="F26" s="213"/>
      <c r="G26" s="214"/>
      <c r="H26" s="24"/>
      <c r="I26" s="24"/>
      <c r="J26" s="193"/>
      <c r="K26" s="150"/>
      <c r="L26" s="150"/>
      <c r="M26" s="150"/>
      <c r="N26" s="150"/>
      <c r="O26" s="150"/>
      <c r="P26" s="151"/>
      <c r="Q26" s="19"/>
      <c r="R26" s="19"/>
      <c r="S26" s="19"/>
      <c r="T26" s="19"/>
      <c r="U26" s="229"/>
      <c r="V26" s="151"/>
      <c r="W26" s="19"/>
      <c r="X26" s="39"/>
      <c r="Y26" s="19"/>
      <c r="Z26" s="19"/>
      <c r="AA26" s="229"/>
      <c r="AB26" s="150"/>
      <c r="AC26" s="150"/>
      <c r="AD26" s="150"/>
      <c r="AE26" s="150"/>
      <c r="AF26" s="150"/>
      <c r="AG26" s="150"/>
      <c r="AH26" s="150"/>
      <c r="AI26" s="150"/>
      <c r="AJ26" s="151"/>
      <c r="AK26" s="19"/>
      <c r="AL26" s="19"/>
      <c r="AM26" s="229"/>
      <c r="AN26" s="150"/>
      <c r="AO26" s="150"/>
      <c r="AP26" s="150"/>
      <c r="AQ26" s="150"/>
      <c r="AR26" s="150"/>
      <c r="AS26" s="150"/>
      <c r="AT26" s="150"/>
      <c r="AU26" s="150"/>
      <c r="AV26" s="150"/>
      <c r="AW26" s="151"/>
      <c r="AX26" s="39"/>
    </row>
    <row r="27" spans="1:50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>
      <c r="A28" s="212" t="s">
        <v>107</v>
      </c>
      <c r="B28" s="213"/>
      <c r="C28" s="213"/>
      <c r="D28" s="213"/>
      <c r="E28" s="213"/>
      <c r="F28" s="213"/>
      <c r="G28" s="214"/>
      <c r="H28" s="24"/>
      <c r="I28" s="24"/>
      <c r="J28" s="193" t="s">
        <v>277</v>
      </c>
      <c r="K28" s="150"/>
      <c r="L28" s="150"/>
      <c r="M28" s="150"/>
      <c r="N28" s="150"/>
      <c r="O28" s="150"/>
      <c r="P28" s="151"/>
      <c r="Q28" s="19"/>
      <c r="R28" s="19"/>
      <c r="S28" s="19"/>
      <c r="T28" s="19"/>
      <c r="U28" s="229" t="s">
        <v>194</v>
      </c>
      <c r="V28" s="151"/>
      <c r="W28" s="19"/>
      <c r="X28" s="39"/>
      <c r="Y28" s="19"/>
      <c r="Z28" s="19"/>
      <c r="AA28" s="229"/>
      <c r="AB28" s="150"/>
      <c r="AC28" s="150"/>
      <c r="AD28" s="150"/>
      <c r="AE28" s="150"/>
      <c r="AF28" s="150"/>
      <c r="AG28" s="150"/>
      <c r="AH28" s="150"/>
      <c r="AI28" s="150"/>
      <c r="AJ28" s="151"/>
      <c r="AK28" s="19"/>
      <c r="AL28" s="19"/>
      <c r="AM28" s="229"/>
      <c r="AN28" s="150"/>
      <c r="AO28" s="150"/>
      <c r="AP28" s="150"/>
      <c r="AQ28" s="150"/>
      <c r="AR28" s="150"/>
      <c r="AS28" s="150"/>
      <c r="AT28" s="150"/>
      <c r="AU28" s="150"/>
      <c r="AV28" s="150"/>
      <c r="AW28" s="151"/>
      <c r="AX28" s="39"/>
    </row>
    <row r="29" spans="1:5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>
      <c r="A30" s="212" t="s">
        <v>108</v>
      </c>
      <c r="B30" s="213"/>
      <c r="C30" s="213"/>
      <c r="D30" s="213"/>
      <c r="E30" s="213"/>
      <c r="F30" s="213"/>
      <c r="G30" s="214"/>
      <c r="H30" s="24"/>
      <c r="I30" s="24"/>
      <c r="J30" s="193"/>
      <c r="K30" s="150"/>
      <c r="L30" s="150"/>
      <c r="M30" s="150"/>
      <c r="N30" s="150"/>
      <c r="O30" s="150"/>
      <c r="P30" s="151"/>
      <c r="Q30" s="19"/>
      <c r="R30" s="19"/>
      <c r="S30" s="19"/>
      <c r="T30" s="19"/>
      <c r="U30" s="229"/>
      <c r="V30" s="151"/>
      <c r="W30" s="19"/>
      <c r="X30" s="39"/>
      <c r="Y30" s="19"/>
      <c r="Z30" s="19"/>
      <c r="AA30" s="229"/>
      <c r="AB30" s="150"/>
      <c r="AC30" s="150"/>
      <c r="AD30" s="150"/>
      <c r="AE30" s="150"/>
      <c r="AF30" s="150"/>
      <c r="AG30" s="150"/>
      <c r="AH30" s="150"/>
      <c r="AI30" s="150"/>
      <c r="AJ30" s="151"/>
      <c r="AK30" s="19"/>
      <c r="AL30" s="19"/>
      <c r="AM30" s="229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AX30" s="39"/>
    </row>
    <row r="31" spans="1:50" ht="9" customHeight="1">
      <c r="A31" s="24"/>
      <c r="B31" s="24"/>
      <c r="C31" s="24"/>
      <c r="D31" s="24"/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5">
      <c r="A32" s="212" t="s">
        <v>109</v>
      </c>
      <c r="B32" s="213"/>
      <c r="C32" s="213"/>
      <c r="D32" s="213"/>
      <c r="E32" s="213"/>
      <c r="F32" s="213"/>
      <c r="G32" s="214"/>
      <c r="H32" s="24"/>
      <c r="I32" s="24"/>
      <c r="J32" s="193"/>
      <c r="K32" s="150"/>
      <c r="L32" s="150"/>
      <c r="M32" s="150"/>
      <c r="N32" s="150"/>
      <c r="O32" s="150"/>
      <c r="P32" s="151"/>
      <c r="Q32" s="19"/>
      <c r="R32" s="19"/>
      <c r="S32" s="19"/>
      <c r="T32" s="19"/>
      <c r="U32" s="229"/>
      <c r="V32" s="151"/>
      <c r="W32" s="19"/>
      <c r="X32" s="39"/>
      <c r="Y32" s="19"/>
      <c r="Z32" s="19"/>
      <c r="AA32" s="229"/>
      <c r="AB32" s="150"/>
      <c r="AC32" s="150"/>
      <c r="AD32" s="150"/>
      <c r="AE32" s="150"/>
      <c r="AF32" s="150"/>
      <c r="AG32" s="150"/>
      <c r="AH32" s="150"/>
      <c r="AI32" s="150"/>
      <c r="AJ32" s="151"/>
      <c r="AK32" s="19"/>
      <c r="AL32" s="19"/>
      <c r="AM32" s="229"/>
      <c r="AN32" s="150"/>
      <c r="AO32" s="150"/>
      <c r="AP32" s="150"/>
      <c r="AQ32" s="150"/>
      <c r="AR32" s="150"/>
      <c r="AS32" s="150"/>
      <c r="AT32" s="150"/>
      <c r="AU32" s="150"/>
      <c r="AV32" s="150"/>
      <c r="AW32" s="151"/>
      <c r="AX32" s="39"/>
    </row>
    <row r="33" spans="1:50" ht="9" customHeight="1">
      <c r="A33" s="24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5">
      <c r="A34" s="24"/>
      <c r="B34" s="24"/>
      <c r="C34" s="24"/>
      <c r="D34" s="24"/>
      <c r="E34" s="24"/>
      <c r="F34" s="24"/>
      <c r="G34" s="24"/>
      <c r="H34" s="24"/>
      <c r="I34" s="2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">
      <c r="A35" s="24"/>
      <c r="B35" s="24"/>
      <c r="C35" s="24"/>
      <c r="D35" s="24"/>
      <c r="E35" s="24"/>
      <c r="F35" s="24"/>
      <c r="G35" s="24"/>
      <c r="H35" s="24"/>
      <c r="I35" s="2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5">
      <c r="A36" s="24"/>
      <c r="B36" s="24"/>
      <c r="C36" s="24"/>
      <c r="D36" s="24"/>
      <c r="E36" s="24"/>
      <c r="F36" s="24"/>
      <c r="G36" s="24"/>
      <c r="H36" s="24"/>
      <c r="I36" s="2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</sheetData>
  <sheetProtection/>
  <mergeCells count="65">
    <mergeCell ref="AM28:AW28"/>
    <mergeCell ref="AM30:AW30"/>
    <mergeCell ref="AM32:AW32"/>
    <mergeCell ref="A30:G30"/>
    <mergeCell ref="A32:G32"/>
    <mergeCell ref="K10:P10"/>
    <mergeCell ref="J14:P14"/>
    <mergeCell ref="J16:P16"/>
    <mergeCell ref="J18:P18"/>
    <mergeCell ref="J20:P20"/>
    <mergeCell ref="U26:V26"/>
    <mergeCell ref="J22:P22"/>
    <mergeCell ref="J24:P24"/>
    <mergeCell ref="J26:P26"/>
    <mergeCell ref="A26:G26"/>
    <mergeCell ref="A28:G28"/>
    <mergeCell ref="J28:P28"/>
    <mergeCell ref="A22:G22"/>
    <mergeCell ref="A24:G24"/>
    <mergeCell ref="A20:G20"/>
    <mergeCell ref="J30:P30"/>
    <mergeCell ref="J32:P32"/>
    <mergeCell ref="T10:X10"/>
    <mergeCell ref="U14:V14"/>
    <mergeCell ref="U16:V16"/>
    <mergeCell ref="U18:V18"/>
    <mergeCell ref="U20:V20"/>
    <mergeCell ref="U22:V22"/>
    <mergeCell ref="U24:V24"/>
    <mergeCell ref="U30:V30"/>
    <mergeCell ref="U32:V32"/>
    <mergeCell ref="AB10:AJ10"/>
    <mergeCell ref="AN10:AW10"/>
    <mergeCell ref="AA12:AJ13"/>
    <mergeCell ref="AA14:AJ14"/>
    <mergeCell ref="AA16:AJ16"/>
    <mergeCell ref="AA18:AJ18"/>
    <mergeCell ref="U28:V28"/>
    <mergeCell ref="AA22:AJ22"/>
    <mergeCell ref="AA30:AJ30"/>
    <mergeCell ref="AA32:AJ32"/>
    <mergeCell ref="AM12:AV13"/>
    <mergeCell ref="AM14:AW14"/>
    <mergeCell ref="AM16:AW16"/>
    <mergeCell ref="AM18:AW18"/>
    <mergeCell ref="AM20:AW20"/>
    <mergeCell ref="AA24:AJ24"/>
    <mergeCell ref="AA26:AJ26"/>
    <mergeCell ref="AA28:AJ28"/>
    <mergeCell ref="B10:G10"/>
    <mergeCell ref="A12:G12"/>
    <mergeCell ref="AW12:AW13"/>
    <mergeCell ref="AM22:AW22"/>
    <mergeCell ref="AM24:AW24"/>
    <mergeCell ref="AM26:AW26"/>
    <mergeCell ref="A14:G14"/>
    <mergeCell ref="A16:G16"/>
    <mergeCell ref="AA20:AJ20"/>
    <mergeCell ref="A18:G18"/>
    <mergeCell ref="R2:AA2"/>
    <mergeCell ref="R4:AA5"/>
    <mergeCell ref="AR4:AU5"/>
    <mergeCell ref="G7:Q7"/>
    <mergeCell ref="AT7:AW7"/>
    <mergeCell ref="A9:AX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2024-04-08T04:12:26Z</cp:lastPrinted>
  <dcterms:created xsi:type="dcterms:W3CDTF">2022-01-06T02:53:31Z</dcterms:created>
  <dcterms:modified xsi:type="dcterms:W3CDTF">2024-04-08T06:37:09Z</dcterms:modified>
  <cp:category/>
  <cp:version/>
  <cp:contentType/>
  <cp:contentStatus/>
</cp:coreProperties>
</file>